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phael EAPE\Accès Google Drive\Mon Drive\Infos Compétitions\Organisations\2025-2026\CAES 4 AVRIL 2026\"/>
    </mc:Choice>
  </mc:AlternateContent>
  <xr:revisionPtr revIDLastSave="0" documentId="13_ncr:1_{F1F92917-E437-4A47-B8F0-6D0B5BB5B4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G" sheetId="1" r:id="rId1"/>
    <sheet name="BG" sheetId="3" state="hidden" r:id="rId2"/>
    <sheet name="BF" sheetId="4" state="hidden" r:id="rId3"/>
    <sheet name="PF." sheetId="6" r:id="rId4"/>
    <sheet name="EG" sheetId="5" r:id="rId5"/>
    <sheet name="EF" sheetId="2" r:id="rId6"/>
    <sheet name="25mH" sheetId="7" state="hidden" r:id="rId7"/>
    <sheet name="25m" sheetId="8" state="hidden" r:id="rId8"/>
    <sheet name="Multi" sheetId="9" state="hidden" r:id="rId9"/>
    <sheet name="Lancer" sheetId="10" state="hidden" r:id="rId10"/>
    <sheet name="Relais" sheetId="11" state="hidden" r:id="rId11"/>
    <sheet name="TABLE COTATION" sheetId="12" r:id="rId12"/>
    <sheet name="CLUBS" sheetId="14" r:id="rId13"/>
    <sheet name="Licence" sheetId="15" r:id="rId14"/>
  </sheets>
  <definedNames>
    <definedName name="_xlnm.Print_Titles" localSheetId="7">'25m'!$1:$4</definedName>
    <definedName name="_xlnm.Print_Titles" localSheetId="6">'25mH'!$1:$4</definedName>
    <definedName name="_xlnm.Print_Titles" localSheetId="2">BF!$1:$5</definedName>
    <definedName name="_xlnm.Print_Titles" localSheetId="1">BG!$1:$4</definedName>
    <definedName name="_xlnm.Print_Titles" localSheetId="5">EF!$1:$4</definedName>
    <definedName name="_xlnm.Print_Titles" localSheetId="4">EG!$1:$4</definedName>
    <definedName name="_xlnm.Print_Titles" localSheetId="9">Lancer!$1:$4</definedName>
    <definedName name="_xlnm.Print_Titles" localSheetId="8">Multi!$1:$4</definedName>
    <definedName name="_xlnm.Print_Titles" localSheetId="3">PF.!$1:$4</definedName>
    <definedName name="_xlnm.Print_Titles" localSheetId="0">PG!$1:$4</definedName>
    <definedName name="_xlnm.Print_Area" localSheetId="7">'25m'!$A$1:$AI$64</definedName>
    <definedName name="_xlnm.Print_Area" localSheetId="6">'25mH'!$A$1:$AI$64</definedName>
    <definedName name="_xlnm.Print_Area" localSheetId="2">BF!$A$1:$M$65</definedName>
    <definedName name="_xlnm.Print_Area" localSheetId="1">BG!$A$1:$M$63</definedName>
    <definedName name="_xlnm.Print_Area" localSheetId="5">EF!$A$1:$Q$33</definedName>
    <definedName name="_xlnm.Print_Area" localSheetId="4">EG!$A$1:$P$38</definedName>
    <definedName name="_xlnm.Print_Area" localSheetId="9">Lancer!$A$1:$AU$64</definedName>
    <definedName name="_xlnm.Print_Area" localSheetId="8">Multi!$A$1:$AU$64</definedName>
    <definedName name="_xlnm.Print_Area" localSheetId="3">PF.!$A$1:$P$38</definedName>
    <definedName name="_xlnm.Print_Area" localSheetId="0">PG!$A$1:$Q$75</definedName>
    <definedName name="_xlnm.Print_Area" localSheetId="11">'TABLE COTATION'!$A$1:$H$44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6" l="1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I95" i="1"/>
  <c r="O41" i="1"/>
  <c r="O78" i="1"/>
  <c r="M41" i="1"/>
  <c r="M78" i="1"/>
  <c r="K41" i="1"/>
  <c r="K78" i="1"/>
  <c r="I41" i="1"/>
  <c r="I78" i="1"/>
  <c r="K58" i="1"/>
  <c r="P41" i="1" l="1"/>
  <c r="P78" i="1"/>
  <c r="B21" i="2"/>
  <c r="C21" i="2" s="1"/>
  <c r="I101" i="1"/>
  <c r="I102" i="1"/>
  <c r="I103" i="1"/>
  <c r="I104" i="1"/>
  <c r="I105" i="1"/>
  <c r="I106" i="1"/>
  <c r="I107" i="1"/>
  <c r="I108" i="1"/>
  <c r="I109" i="1"/>
  <c r="I110" i="1"/>
  <c r="K101" i="1"/>
  <c r="K102" i="1"/>
  <c r="K103" i="1"/>
  <c r="K104" i="1"/>
  <c r="K105" i="1"/>
  <c r="K106" i="1"/>
  <c r="K107" i="1"/>
  <c r="K108" i="1"/>
  <c r="K109" i="1"/>
  <c r="K110" i="1"/>
  <c r="M101" i="1"/>
  <c r="M102" i="1"/>
  <c r="M103" i="1"/>
  <c r="M104" i="1"/>
  <c r="M105" i="1"/>
  <c r="M106" i="1"/>
  <c r="M107" i="1"/>
  <c r="M108" i="1"/>
  <c r="M109" i="1"/>
  <c r="M110" i="1"/>
  <c r="O101" i="1"/>
  <c r="O102" i="1"/>
  <c r="O103" i="1"/>
  <c r="O104" i="1"/>
  <c r="O105" i="1"/>
  <c r="O106" i="1"/>
  <c r="O107" i="1"/>
  <c r="O108" i="1"/>
  <c r="O109" i="1"/>
  <c r="O110" i="1"/>
  <c r="B13" i="1"/>
  <c r="C13" i="1" s="1"/>
  <c r="B55" i="1"/>
  <c r="C55" i="1" s="1"/>
  <c r="B33" i="1"/>
  <c r="C33" i="1" s="1"/>
  <c r="B46" i="1"/>
  <c r="B37" i="1"/>
  <c r="C37" i="1" s="1"/>
  <c r="B71" i="1"/>
  <c r="C71" i="1" s="1"/>
  <c r="B43" i="1"/>
  <c r="C43" i="1" s="1"/>
  <c r="B52" i="1"/>
  <c r="C52" i="1" s="1"/>
  <c r="B65" i="1"/>
  <c r="C65" i="1" s="1"/>
  <c r="B100" i="1"/>
  <c r="C100" i="1" s="1"/>
  <c r="C46" i="1"/>
  <c r="B19" i="5"/>
  <c r="C19" i="5" s="1"/>
  <c r="B6" i="6"/>
  <c r="C6" i="6" s="1"/>
  <c r="B34" i="6"/>
  <c r="C34" i="6" s="1"/>
  <c r="P109" i="1" l="1"/>
  <c r="Q109" i="1" s="1"/>
  <c r="A109" i="1" s="1"/>
  <c r="P101" i="1"/>
  <c r="Q101" i="1" s="1"/>
  <c r="A101" i="1" s="1"/>
  <c r="P103" i="1"/>
  <c r="Q103" i="1" s="1"/>
  <c r="A103" i="1" s="1"/>
  <c r="P104" i="1"/>
  <c r="Q104" i="1" s="1"/>
  <c r="A104" i="1" s="1"/>
  <c r="P106" i="1"/>
  <c r="Q106" i="1" s="1"/>
  <c r="A106" i="1" s="1"/>
  <c r="P105" i="1"/>
  <c r="Q105" i="1" s="1"/>
  <c r="A105" i="1" s="1"/>
  <c r="A21" i="2"/>
  <c r="A19" i="5"/>
  <c r="P110" i="1"/>
  <c r="Q110" i="1" s="1"/>
  <c r="A110" i="1" s="1"/>
  <c r="P102" i="1"/>
  <c r="Q102" i="1" s="1"/>
  <c r="A102" i="1" s="1"/>
  <c r="P108" i="1"/>
  <c r="Q108" i="1" s="1"/>
  <c r="A108" i="1" s="1"/>
  <c r="P107" i="1"/>
  <c r="Q107" i="1" s="1"/>
  <c r="A107" i="1" s="1"/>
  <c r="B13" i="6" l="1"/>
  <c r="B14" i="6"/>
  <c r="B15" i="6"/>
  <c r="C15" i="6" s="1"/>
  <c r="B17" i="6"/>
  <c r="C17" i="6" s="1"/>
  <c r="B19" i="6"/>
  <c r="C19" i="6" s="1"/>
  <c r="B20" i="6"/>
  <c r="C20" i="6" s="1"/>
  <c r="B21" i="6"/>
  <c r="C21" i="6" s="1"/>
  <c r="B24" i="6"/>
  <c r="C24" i="6" s="1"/>
  <c r="C13" i="6"/>
  <c r="C14" i="6"/>
  <c r="B11" i="5"/>
  <c r="C11" i="5" s="1"/>
  <c r="B17" i="5"/>
  <c r="C17" i="5" s="1"/>
  <c r="B20" i="5"/>
  <c r="C20" i="5" s="1"/>
  <c r="B25" i="5"/>
  <c r="C25" i="5" s="1"/>
  <c r="B27" i="5"/>
  <c r="C27" i="5" s="1"/>
  <c r="B37" i="5"/>
  <c r="C37" i="5" s="1"/>
  <c r="B95" i="1"/>
  <c r="C95" i="1" s="1"/>
  <c r="B29" i="1"/>
  <c r="C29" i="1" s="1"/>
  <c r="B63" i="1"/>
  <c r="C63" i="1" s="1"/>
  <c r="B68" i="1"/>
  <c r="C68" i="1" s="1"/>
  <c r="B51" i="1"/>
  <c r="C51" i="1" s="1"/>
  <c r="B80" i="1"/>
  <c r="C80" i="1" s="1"/>
  <c r="B77" i="1"/>
  <c r="C77" i="1" s="1"/>
  <c r="B89" i="1"/>
  <c r="C89" i="1" s="1"/>
  <c r="B74" i="1"/>
  <c r="C74" i="1" s="1"/>
  <c r="B98" i="1"/>
  <c r="C98" i="1" s="1"/>
  <c r="B99" i="1"/>
  <c r="C99" i="1" s="1"/>
  <c r="B5" i="2"/>
  <c r="C5" i="2" s="1"/>
  <c r="B8" i="2"/>
  <c r="C8" i="2" s="1"/>
  <c r="B10" i="2"/>
  <c r="C10" i="2" s="1"/>
  <c r="B19" i="2"/>
  <c r="C19" i="2" s="1"/>
  <c r="B24" i="2"/>
  <c r="C24" i="2" s="1"/>
  <c r="B33" i="2"/>
  <c r="C33" i="2" s="1"/>
  <c r="A17" i="5" l="1"/>
  <c r="A11" i="5"/>
  <c r="A27" i="5"/>
  <c r="A37" i="5"/>
  <c r="A25" i="5"/>
  <c r="A20" i="5"/>
  <c r="O95" i="1"/>
  <c r="O29" i="1"/>
  <c r="O63" i="1"/>
  <c r="O68" i="1"/>
  <c r="O51" i="1"/>
  <c r="O80" i="1"/>
  <c r="O77" i="1"/>
  <c r="O89" i="1"/>
  <c r="O74" i="1"/>
  <c r="O98" i="1"/>
  <c r="O99" i="1"/>
  <c r="O13" i="1"/>
  <c r="O55" i="1"/>
  <c r="O33" i="1"/>
  <c r="O46" i="1"/>
  <c r="O37" i="1"/>
  <c r="O71" i="1"/>
  <c r="O43" i="1"/>
  <c r="O52" i="1"/>
  <c r="O65" i="1"/>
  <c r="O100" i="1"/>
  <c r="M95" i="1"/>
  <c r="M29" i="1"/>
  <c r="M63" i="1"/>
  <c r="M68" i="1"/>
  <c r="M51" i="1"/>
  <c r="M80" i="1"/>
  <c r="M77" i="1"/>
  <c r="M89" i="1"/>
  <c r="M74" i="1"/>
  <c r="M98" i="1"/>
  <c r="M99" i="1"/>
  <c r="M13" i="1"/>
  <c r="M55" i="1"/>
  <c r="M33" i="1"/>
  <c r="M46" i="1"/>
  <c r="M37" i="1"/>
  <c r="M71" i="1"/>
  <c r="M43" i="1"/>
  <c r="M52" i="1"/>
  <c r="M65" i="1"/>
  <c r="M100" i="1"/>
  <c r="K95" i="1"/>
  <c r="K29" i="1"/>
  <c r="K63" i="1"/>
  <c r="K68" i="1"/>
  <c r="K51" i="1"/>
  <c r="K80" i="1"/>
  <c r="K77" i="1"/>
  <c r="K89" i="1"/>
  <c r="K74" i="1"/>
  <c r="K98" i="1"/>
  <c r="K99" i="1"/>
  <c r="K13" i="1"/>
  <c r="K55" i="1"/>
  <c r="K33" i="1"/>
  <c r="K46" i="1"/>
  <c r="K37" i="1"/>
  <c r="K71" i="1"/>
  <c r="K43" i="1"/>
  <c r="K52" i="1"/>
  <c r="K65" i="1"/>
  <c r="K100" i="1"/>
  <c r="I29" i="1"/>
  <c r="I63" i="1"/>
  <c r="I68" i="1"/>
  <c r="I51" i="1"/>
  <c r="I80" i="1"/>
  <c r="I77" i="1"/>
  <c r="I89" i="1"/>
  <c r="I74" i="1"/>
  <c r="I98" i="1"/>
  <c r="I99" i="1"/>
  <c r="I13" i="1"/>
  <c r="I55" i="1"/>
  <c r="I33" i="1"/>
  <c r="I46" i="1"/>
  <c r="I37" i="1"/>
  <c r="I71" i="1"/>
  <c r="I43" i="1"/>
  <c r="I52" i="1"/>
  <c r="I65" i="1"/>
  <c r="I100" i="1"/>
  <c r="O88" i="1"/>
  <c r="O9" i="1"/>
  <c r="O10" i="1"/>
  <c r="O12" i="1"/>
  <c r="O8" i="1"/>
  <c r="O14" i="1"/>
  <c r="O15" i="1"/>
  <c r="O16" i="1"/>
  <c r="O17" i="1"/>
  <c r="O18" i="1"/>
  <c r="O19" i="1"/>
  <c r="O91" i="1"/>
  <c r="O21" i="1"/>
  <c r="O22" i="1"/>
  <c r="O23" i="1"/>
  <c r="O25" i="1"/>
  <c r="O60" i="1"/>
  <c r="O26" i="1"/>
  <c r="O28" i="1"/>
  <c r="O54" i="1"/>
  <c r="O50" i="1"/>
  <c r="O31" i="1"/>
  <c r="O32" i="1"/>
  <c r="O76" i="1"/>
  <c r="O45" i="1"/>
  <c r="O58" i="1"/>
  <c r="O38" i="1"/>
  <c r="O40" i="1"/>
  <c r="O24" i="1"/>
  <c r="O42" i="1"/>
  <c r="O27" i="1"/>
  <c r="O57" i="1"/>
  <c r="O111" i="1"/>
  <c r="O49" i="1"/>
  <c r="O94" i="1"/>
  <c r="O53" i="1"/>
  <c r="O56" i="1"/>
  <c r="O20" i="1"/>
  <c r="O59" i="1"/>
  <c r="O61" i="1"/>
  <c r="O62" i="1"/>
  <c r="O64" i="1"/>
  <c r="O66" i="1"/>
  <c r="O67" i="1"/>
  <c r="O70" i="1"/>
  <c r="O34" i="1"/>
  <c r="O72" i="1"/>
  <c r="O73" i="1"/>
  <c r="O75" i="1"/>
  <c r="O30" i="1"/>
  <c r="O79" i="1"/>
  <c r="O47" i="1"/>
  <c r="O81" i="1"/>
  <c r="O82" i="1"/>
  <c r="O83" i="1"/>
  <c r="O84" i="1"/>
  <c r="O85" i="1"/>
  <c r="O86" i="1"/>
  <c r="O87" i="1"/>
  <c r="O90" i="1"/>
  <c r="O92" i="1"/>
  <c r="O93" i="1"/>
  <c r="O7" i="1"/>
  <c r="O69" i="1"/>
  <c r="O96" i="1"/>
  <c r="O97" i="1"/>
  <c r="O5" i="1"/>
  <c r="O11" i="1"/>
  <c r="O112" i="1"/>
  <c r="O36" i="1"/>
  <c r="O39" i="1"/>
  <c r="O44" i="1"/>
  <c r="O48" i="1"/>
  <c r="O35" i="1"/>
  <c r="M88" i="1"/>
  <c r="M9" i="1"/>
  <c r="M10" i="1"/>
  <c r="M12" i="1"/>
  <c r="M8" i="1"/>
  <c r="M14" i="1"/>
  <c r="M15" i="1"/>
  <c r="M16" i="1"/>
  <c r="M17" i="1"/>
  <c r="M18" i="1"/>
  <c r="M19" i="1"/>
  <c r="M91" i="1"/>
  <c r="M21" i="1"/>
  <c r="M22" i="1"/>
  <c r="M23" i="1"/>
  <c r="M25" i="1"/>
  <c r="M60" i="1"/>
  <c r="M26" i="1"/>
  <c r="M28" i="1"/>
  <c r="M54" i="1"/>
  <c r="M50" i="1"/>
  <c r="M31" i="1"/>
  <c r="M32" i="1"/>
  <c r="M76" i="1"/>
  <c r="M45" i="1"/>
  <c r="M58" i="1"/>
  <c r="M38" i="1"/>
  <c r="M40" i="1"/>
  <c r="M24" i="1"/>
  <c r="M42" i="1"/>
  <c r="M27" i="1"/>
  <c r="M57" i="1"/>
  <c r="M111" i="1"/>
  <c r="M49" i="1"/>
  <c r="M94" i="1"/>
  <c r="M53" i="1"/>
  <c r="M56" i="1"/>
  <c r="M20" i="1"/>
  <c r="M59" i="1"/>
  <c r="M61" i="1"/>
  <c r="M62" i="1"/>
  <c r="M64" i="1"/>
  <c r="M66" i="1"/>
  <c r="M67" i="1"/>
  <c r="M70" i="1"/>
  <c r="M34" i="1"/>
  <c r="M72" i="1"/>
  <c r="M73" i="1"/>
  <c r="M75" i="1"/>
  <c r="M30" i="1"/>
  <c r="M79" i="1"/>
  <c r="M47" i="1"/>
  <c r="M81" i="1"/>
  <c r="M82" i="1"/>
  <c r="M83" i="1"/>
  <c r="M84" i="1"/>
  <c r="M85" i="1"/>
  <c r="M86" i="1"/>
  <c r="M87" i="1"/>
  <c r="M90" i="1"/>
  <c r="M92" i="1"/>
  <c r="M93" i="1"/>
  <c r="M7" i="1"/>
  <c r="M69" i="1"/>
  <c r="M96" i="1"/>
  <c r="M97" i="1"/>
  <c r="M5" i="1"/>
  <c r="M11" i="1"/>
  <c r="M112" i="1"/>
  <c r="M36" i="1"/>
  <c r="M39" i="1"/>
  <c r="M44" i="1"/>
  <c r="M48" i="1"/>
  <c r="M35" i="1"/>
  <c r="K88" i="1"/>
  <c r="K9" i="1"/>
  <c r="K10" i="1"/>
  <c r="K12" i="1"/>
  <c r="K8" i="1"/>
  <c r="K14" i="1"/>
  <c r="K15" i="1"/>
  <c r="K16" i="1"/>
  <c r="K17" i="1"/>
  <c r="K18" i="1"/>
  <c r="K19" i="1"/>
  <c r="K91" i="1"/>
  <c r="K21" i="1"/>
  <c r="K22" i="1"/>
  <c r="K23" i="1"/>
  <c r="K25" i="1"/>
  <c r="K60" i="1"/>
  <c r="K26" i="1"/>
  <c r="K28" i="1"/>
  <c r="K54" i="1"/>
  <c r="K50" i="1"/>
  <c r="K31" i="1"/>
  <c r="K32" i="1"/>
  <c r="K76" i="1"/>
  <c r="K45" i="1"/>
  <c r="K38" i="1"/>
  <c r="K40" i="1"/>
  <c r="K24" i="1"/>
  <c r="K42" i="1"/>
  <c r="K27" i="1"/>
  <c r="K57" i="1"/>
  <c r="K111" i="1"/>
  <c r="K49" i="1"/>
  <c r="K94" i="1"/>
  <c r="K53" i="1"/>
  <c r="K56" i="1"/>
  <c r="K20" i="1"/>
  <c r="K59" i="1"/>
  <c r="K61" i="1"/>
  <c r="K62" i="1"/>
  <c r="K64" i="1"/>
  <c r="K66" i="1"/>
  <c r="K67" i="1"/>
  <c r="K70" i="1"/>
  <c r="K34" i="1"/>
  <c r="K72" i="1"/>
  <c r="K73" i="1"/>
  <c r="K75" i="1"/>
  <c r="K30" i="1"/>
  <c r="K79" i="1"/>
  <c r="K47" i="1"/>
  <c r="K81" i="1"/>
  <c r="K82" i="1"/>
  <c r="K83" i="1"/>
  <c r="K84" i="1"/>
  <c r="K85" i="1"/>
  <c r="K86" i="1"/>
  <c r="K87" i="1"/>
  <c r="K90" i="1"/>
  <c r="K92" i="1"/>
  <c r="K93" i="1"/>
  <c r="K7" i="1"/>
  <c r="K69" i="1"/>
  <c r="K96" i="1"/>
  <c r="K97" i="1"/>
  <c r="K5" i="1"/>
  <c r="K11" i="1"/>
  <c r="K112" i="1"/>
  <c r="K36" i="1"/>
  <c r="K39" i="1"/>
  <c r="K44" i="1"/>
  <c r="K48" i="1"/>
  <c r="K35" i="1"/>
  <c r="I88" i="1"/>
  <c r="I9" i="1"/>
  <c r="I10" i="1"/>
  <c r="I12" i="1"/>
  <c r="I8" i="1"/>
  <c r="I14" i="1"/>
  <c r="I15" i="1"/>
  <c r="I16" i="1"/>
  <c r="I17" i="1"/>
  <c r="I18" i="1"/>
  <c r="I19" i="1"/>
  <c r="I91" i="1"/>
  <c r="I21" i="1"/>
  <c r="I22" i="1"/>
  <c r="I23" i="1"/>
  <c r="I25" i="1"/>
  <c r="I60" i="1"/>
  <c r="I26" i="1"/>
  <c r="I28" i="1"/>
  <c r="I54" i="1"/>
  <c r="I50" i="1"/>
  <c r="I31" i="1"/>
  <c r="I32" i="1"/>
  <c r="I76" i="1"/>
  <c r="I45" i="1"/>
  <c r="I58" i="1"/>
  <c r="I38" i="1"/>
  <c r="I40" i="1"/>
  <c r="I24" i="1"/>
  <c r="I42" i="1"/>
  <c r="I27" i="1"/>
  <c r="I57" i="1"/>
  <c r="I111" i="1"/>
  <c r="I49" i="1"/>
  <c r="I94" i="1"/>
  <c r="I53" i="1"/>
  <c r="I56" i="1"/>
  <c r="I20" i="1"/>
  <c r="I59" i="1"/>
  <c r="I61" i="1"/>
  <c r="I62" i="1"/>
  <c r="I64" i="1"/>
  <c r="I66" i="1"/>
  <c r="I67" i="1"/>
  <c r="I70" i="1"/>
  <c r="I34" i="1"/>
  <c r="I72" i="1"/>
  <c r="I73" i="1"/>
  <c r="I75" i="1"/>
  <c r="I30" i="1"/>
  <c r="I79" i="1"/>
  <c r="I47" i="1"/>
  <c r="I81" i="1"/>
  <c r="I82" i="1"/>
  <c r="I83" i="1"/>
  <c r="I84" i="1"/>
  <c r="I85" i="1"/>
  <c r="I86" i="1"/>
  <c r="I87" i="1"/>
  <c r="I90" i="1"/>
  <c r="I92" i="1"/>
  <c r="I93" i="1"/>
  <c r="I7" i="1"/>
  <c r="I69" i="1"/>
  <c r="I96" i="1"/>
  <c r="I97" i="1"/>
  <c r="I5" i="1"/>
  <c r="I11" i="1"/>
  <c r="I112" i="1"/>
  <c r="I36" i="1"/>
  <c r="I39" i="1"/>
  <c r="I44" i="1"/>
  <c r="I48" i="1"/>
  <c r="I35" i="1"/>
  <c r="K6" i="1"/>
  <c r="I6" i="1"/>
  <c r="P80" i="1" l="1"/>
  <c r="P33" i="1"/>
  <c r="A22" i="5"/>
  <c r="A24" i="5"/>
  <c r="A28" i="5"/>
  <c r="A30" i="5"/>
  <c r="A32" i="5"/>
  <c r="A34" i="5"/>
  <c r="A36" i="5"/>
  <c r="P100" i="1"/>
  <c r="Q100" i="1" s="1"/>
  <c r="A100" i="1" s="1"/>
  <c r="P55" i="1"/>
  <c r="P65" i="1"/>
  <c r="Q65" i="1" s="1"/>
  <c r="A65" i="1" s="1"/>
  <c r="P13" i="1"/>
  <c r="P37" i="1"/>
  <c r="Q37" i="1" s="1"/>
  <c r="A37" i="1" s="1"/>
  <c r="P89" i="1"/>
  <c r="Q89" i="1" s="1"/>
  <c r="A89" i="1" s="1"/>
  <c r="P46" i="1"/>
  <c r="P77" i="1"/>
  <c r="Q77" i="1" s="1"/>
  <c r="A77" i="1" s="1"/>
  <c r="A8" i="5"/>
  <c r="A14" i="5"/>
  <c r="A16" i="5"/>
  <c r="A21" i="5"/>
  <c r="A23" i="5"/>
  <c r="A26" i="5"/>
  <c r="A29" i="5"/>
  <c r="A31" i="5"/>
  <c r="A33" i="5"/>
  <c r="A35" i="5"/>
  <c r="A38" i="5"/>
  <c r="A6" i="5"/>
  <c r="A12" i="5"/>
  <c r="A10" i="5"/>
  <c r="A18" i="5"/>
  <c r="A9" i="5"/>
  <c r="A7" i="5"/>
  <c r="A15" i="5"/>
  <c r="A13" i="5"/>
  <c r="P51" i="1"/>
  <c r="P68" i="1"/>
  <c r="Q68" i="1" s="1"/>
  <c r="A68" i="1" s="1"/>
  <c r="P52" i="1"/>
  <c r="P99" i="1"/>
  <c r="Q99" i="1" s="1"/>
  <c r="A99" i="1" s="1"/>
  <c r="P63" i="1"/>
  <c r="Q63" i="1" s="1"/>
  <c r="A63" i="1" s="1"/>
  <c r="P43" i="1"/>
  <c r="P98" i="1"/>
  <c r="Q98" i="1" s="1"/>
  <c r="A98" i="1" s="1"/>
  <c r="P29" i="1"/>
  <c r="P71" i="1"/>
  <c r="P74" i="1"/>
  <c r="P95" i="1"/>
  <c r="B5" i="1"/>
  <c r="C5" i="1" s="1"/>
  <c r="B11" i="1"/>
  <c r="C11" i="1" s="1"/>
  <c r="B112" i="1"/>
  <c r="C112" i="1" s="1"/>
  <c r="B36" i="1"/>
  <c r="C36" i="1" s="1"/>
  <c r="B39" i="1"/>
  <c r="C39" i="1" s="1"/>
  <c r="B44" i="1"/>
  <c r="C44" i="1" s="1"/>
  <c r="B48" i="1"/>
  <c r="C48" i="1" s="1"/>
  <c r="B35" i="1"/>
  <c r="C35" i="1" s="1"/>
  <c r="B7" i="5"/>
  <c r="C7" i="5" s="1"/>
  <c r="B8" i="5"/>
  <c r="C8" i="5" s="1"/>
  <c r="B10" i="5"/>
  <c r="C10" i="5" s="1"/>
  <c r="B12" i="5"/>
  <c r="C12" i="5" s="1"/>
  <c r="B13" i="5"/>
  <c r="C13" i="5" s="1"/>
  <c r="B14" i="5"/>
  <c r="C14" i="5" s="1"/>
  <c r="B15" i="5"/>
  <c r="C15" i="5" s="1"/>
  <c r="B16" i="5"/>
  <c r="C16" i="5" s="1"/>
  <c r="B18" i="5"/>
  <c r="C18" i="5" s="1"/>
  <c r="B21" i="5"/>
  <c r="C21" i="5" s="1"/>
  <c r="B22" i="5"/>
  <c r="C22" i="5" s="1"/>
  <c r="B23" i="5"/>
  <c r="C23" i="5" s="1"/>
  <c r="B24" i="5"/>
  <c r="C24" i="5" s="1"/>
  <c r="B26" i="5"/>
  <c r="C26" i="5" s="1"/>
  <c r="B28" i="5"/>
  <c r="C28" i="5" s="1"/>
  <c r="B29" i="5"/>
  <c r="C29" i="5" s="1"/>
  <c r="B30" i="5"/>
  <c r="C30" i="5" s="1"/>
  <c r="B31" i="5"/>
  <c r="C31" i="5" s="1"/>
  <c r="B32" i="5"/>
  <c r="C32" i="5" s="1"/>
  <c r="B33" i="5"/>
  <c r="C33" i="5" s="1"/>
  <c r="B34" i="5"/>
  <c r="C34" i="5" s="1"/>
  <c r="B35" i="5"/>
  <c r="C35" i="5" s="1"/>
  <c r="B36" i="5"/>
  <c r="C36" i="5" s="1"/>
  <c r="B38" i="5"/>
  <c r="C38" i="5" s="1"/>
  <c r="B6" i="5"/>
  <c r="C6" i="5" s="1"/>
  <c r="B9" i="5"/>
  <c r="C9" i="5" s="1"/>
  <c r="B9" i="2"/>
  <c r="C9" i="2" s="1"/>
  <c r="B6" i="2"/>
  <c r="C6" i="2" s="1"/>
  <c r="B7" i="2"/>
  <c r="C7" i="2" s="1"/>
  <c r="B11" i="2"/>
  <c r="C11" i="2" s="1"/>
  <c r="B12" i="2"/>
  <c r="C12" i="2" s="1"/>
  <c r="B13" i="2"/>
  <c r="C13" i="2" s="1"/>
  <c r="B14" i="2"/>
  <c r="C14" i="2" s="1"/>
  <c r="B15" i="2"/>
  <c r="C15" i="2" s="1"/>
  <c r="B16" i="2"/>
  <c r="C16" i="2" s="1"/>
  <c r="B17" i="2"/>
  <c r="C17" i="2" s="1"/>
  <c r="B18" i="2"/>
  <c r="C18" i="2" s="1"/>
  <c r="B20" i="2"/>
  <c r="C20" i="2" s="1"/>
  <c r="B22" i="2"/>
  <c r="C22" i="2" s="1"/>
  <c r="B23" i="2"/>
  <c r="C23" i="2" s="1"/>
  <c r="B25" i="2"/>
  <c r="C25" i="2" s="1"/>
  <c r="B26" i="2"/>
  <c r="C26" i="2" s="1"/>
  <c r="B27" i="2"/>
  <c r="C27" i="2" s="1"/>
  <c r="B28" i="2"/>
  <c r="C28" i="2" s="1"/>
  <c r="B29" i="2"/>
  <c r="C29" i="2" s="1"/>
  <c r="B30" i="2"/>
  <c r="C30" i="2" s="1"/>
  <c r="B31" i="2"/>
  <c r="C31" i="2" s="1"/>
  <c r="B32" i="2"/>
  <c r="C32" i="2" s="1"/>
  <c r="B10" i="1"/>
  <c r="C10" i="1" s="1"/>
  <c r="B9" i="1"/>
  <c r="C9" i="1" s="1"/>
  <c r="B88" i="1"/>
  <c r="C88" i="1" s="1"/>
  <c r="B12" i="1"/>
  <c r="C12" i="1" s="1"/>
  <c r="B8" i="1"/>
  <c r="C8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91" i="1"/>
  <c r="C91" i="1" s="1"/>
  <c r="B21" i="1"/>
  <c r="C21" i="1" s="1"/>
  <c r="B22" i="1"/>
  <c r="C22" i="1" s="1"/>
  <c r="B23" i="1"/>
  <c r="C23" i="1" s="1"/>
  <c r="B25" i="1"/>
  <c r="C25" i="1" s="1"/>
  <c r="B60" i="1"/>
  <c r="C60" i="1" s="1"/>
  <c r="B26" i="1"/>
  <c r="C26" i="1" s="1"/>
  <c r="B28" i="1"/>
  <c r="C28" i="1" s="1"/>
  <c r="B54" i="1"/>
  <c r="C54" i="1" s="1"/>
  <c r="B50" i="1"/>
  <c r="C50" i="1" s="1"/>
  <c r="B31" i="1"/>
  <c r="C31" i="1" s="1"/>
  <c r="B32" i="1"/>
  <c r="C32" i="1" s="1"/>
  <c r="B76" i="1"/>
  <c r="C76" i="1" s="1"/>
  <c r="B45" i="1"/>
  <c r="C45" i="1" s="1"/>
  <c r="B58" i="1"/>
  <c r="C58" i="1" s="1"/>
  <c r="B38" i="1"/>
  <c r="C38" i="1" s="1"/>
  <c r="B40" i="1"/>
  <c r="C40" i="1" s="1"/>
  <c r="B24" i="1"/>
  <c r="C24" i="1" s="1"/>
  <c r="B42" i="1"/>
  <c r="C42" i="1" s="1"/>
  <c r="B27" i="1"/>
  <c r="C27" i="1" s="1"/>
  <c r="B57" i="1"/>
  <c r="C57" i="1" s="1"/>
  <c r="B111" i="1"/>
  <c r="C111" i="1" s="1"/>
  <c r="B49" i="1"/>
  <c r="C49" i="1" s="1"/>
  <c r="B94" i="1"/>
  <c r="C94" i="1" s="1"/>
  <c r="B53" i="1"/>
  <c r="C53" i="1" s="1"/>
  <c r="B56" i="1"/>
  <c r="C56" i="1" s="1"/>
  <c r="B20" i="1"/>
  <c r="C20" i="1" s="1"/>
  <c r="B59" i="1"/>
  <c r="C59" i="1" s="1"/>
  <c r="B61" i="1"/>
  <c r="C61" i="1" s="1"/>
  <c r="B62" i="1"/>
  <c r="C62" i="1" s="1"/>
  <c r="B64" i="1"/>
  <c r="C64" i="1" s="1"/>
  <c r="B66" i="1"/>
  <c r="C66" i="1" s="1"/>
  <c r="B67" i="1"/>
  <c r="C67" i="1" s="1"/>
  <c r="B70" i="1"/>
  <c r="C70" i="1" s="1"/>
  <c r="B34" i="1"/>
  <c r="C34" i="1" s="1"/>
  <c r="B72" i="1"/>
  <c r="C72" i="1" s="1"/>
  <c r="B73" i="1"/>
  <c r="C73" i="1" s="1"/>
  <c r="B75" i="1"/>
  <c r="C75" i="1" s="1"/>
  <c r="B30" i="1"/>
  <c r="C30" i="1" s="1"/>
  <c r="B79" i="1"/>
  <c r="C79" i="1" s="1"/>
  <c r="B47" i="1"/>
  <c r="C47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90" i="1"/>
  <c r="C90" i="1" s="1"/>
  <c r="B92" i="1"/>
  <c r="C92" i="1" s="1"/>
  <c r="B93" i="1"/>
  <c r="C93" i="1" s="1"/>
  <c r="B7" i="1"/>
  <c r="C7" i="1" s="1"/>
  <c r="B69" i="1"/>
  <c r="C69" i="1" s="1"/>
  <c r="B96" i="1"/>
  <c r="C96" i="1" s="1"/>
  <c r="B97" i="1"/>
  <c r="C97" i="1" s="1"/>
  <c r="B7" i="6"/>
  <c r="C7" i="6" s="1"/>
  <c r="B8" i="6"/>
  <c r="C8" i="6" s="1"/>
  <c r="B9" i="6"/>
  <c r="C9" i="6" s="1"/>
  <c r="B10" i="6"/>
  <c r="C10" i="6" s="1"/>
  <c r="B11" i="6"/>
  <c r="C11" i="6" s="1"/>
  <c r="B12" i="6"/>
  <c r="C12" i="6" s="1"/>
  <c r="B16" i="6"/>
  <c r="C16" i="6" s="1"/>
  <c r="B18" i="6"/>
  <c r="C18" i="6" s="1"/>
  <c r="B22" i="6"/>
  <c r="C22" i="6" s="1"/>
  <c r="B23" i="6"/>
  <c r="C23" i="6" s="1"/>
  <c r="B25" i="6"/>
  <c r="C25" i="6" s="1"/>
  <c r="B26" i="6"/>
  <c r="C26" i="6" s="1"/>
  <c r="B27" i="6"/>
  <c r="C27" i="6" s="1"/>
  <c r="B28" i="6"/>
  <c r="C28" i="6" s="1"/>
  <c r="B29" i="6"/>
  <c r="C29" i="6" s="1"/>
  <c r="B30" i="6"/>
  <c r="C30" i="6" s="1"/>
  <c r="B31" i="6"/>
  <c r="C31" i="6" s="1"/>
  <c r="B32" i="6"/>
  <c r="C32" i="6" s="1"/>
  <c r="B33" i="6"/>
  <c r="C33" i="6" s="1"/>
  <c r="B35" i="6"/>
  <c r="C35" i="6" s="1"/>
  <c r="B36" i="6"/>
  <c r="C36" i="6" s="1"/>
  <c r="B37" i="6"/>
  <c r="C37" i="6" s="1"/>
  <c r="B38" i="6"/>
  <c r="C38" i="6" s="1"/>
  <c r="B5" i="6"/>
  <c r="C5" i="6" s="1"/>
  <c r="B5" i="5"/>
  <c r="C5" i="5" s="1"/>
  <c r="B6" i="1"/>
  <c r="C6" i="1" s="1"/>
  <c r="P48" i="1" l="1"/>
  <c r="P35" i="1"/>
  <c r="P5" i="1"/>
  <c r="Q5" i="1" s="1"/>
  <c r="A5" i="1" s="1"/>
  <c r="P112" i="1"/>
  <c r="P44" i="1"/>
  <c r="Q44" i="1" s="1"/>
  <c r="A44" i="1" s="1"/>
  <c r="P11" i="1"/>
  <c r="Q11" i="1" s="1"/>
  <c r="A11" i="1" s="1"/>
  <c r="P39" i="1"/>
  <c r="Q39" i="1" s="1"/>
  <c r="A39" i="1" s="1"/>
  <c r="P36" i="1"/>
  <c r="Q36" i="1" s="1"/>
  <c r="A36" i="1" s="1"/>
  <c r="A28" i="2"/>
  <c r="A16" i="2"/>
  <c r="A18" i="2"/>
  <c r="A32" i="2"/>
  <c r="A11" i="2" l="1"/>
  <c r="A23" i="2"/>
  <c r="P93" i="1"/>
  <c r="Q93" i="1" s="1"/>
  <c r="A93" i="1" s="1"/>
  <c r="P7" i="1"/>
  <c r="P90" i="1"/>
  <c r="Q90" i="1" s="1"/>
  <c r="A90" i="1" s="1"/>
  <c r="P86" i="1"/>
  <c r="Q86" i="1" s="1"/>
  <c r="A86" i="1" s="1"/>
  <c r="P83" i="1"/>
  <c r="Q83" i="1" s="1"/>
  <c r="A83" i="1" s="1"/>
  <c r="P84" i="1"/>
  <c r="Q84" i="1" s="1"/>
  <c r="A84" i="1" s="1"/>
  <c r="P82" i="1"/>
  <c r="Q82" i="1" s="1"/>
  <c r="A82" i="1" s="1"/>
  <c r="P97" i="1"/>
  <c r="Q97" i="1" s="1"/>
  <c r="A97" i="1" s="1"/>
  <c r="P96" i="1"/>
  <c r="Q96" i="1" s="1"/>
  <c r="A96" i="1" s="1"/>
  <c r="P69" i="1"/>
  <c r="A29" i="2"/>
  <c r="P92" i="1"/>
  <c r="Q92" i="1" s="1"/>
  <c r="A92" i="1" s="1"/>
  <c r="P87" i="1"/>
  <c r="Q87" i="1" s="1"/>
  <c r="A87" i="1" s="1"/>
  <c r="P85" i="1"/>
  <c r="Q85" i="1" s="1"/>
  <c r="A85" i="1" s="1"/>
  <c r="A22" i="2" l="1"/>
  <c r="A13" i="2"/>
  <c r="A5" i="2"/>
  <c r="A33" i="2"/>
  <c r="A12" i="2"/>
  <c r="Q2" i="5"/>
  <c r="A10" i="2"/>
  <c r="A6" i="2" l="1"/>
  <c r="O6" i="1"/>
  <c r="M6" i="1" l="1"/>
  <c r="B68" i="3"/>
  <c r="M2" i="3" s="1"/>
  <c r="B68" i="4"/>
  <c r="M2" i="4" s="1"/>
  <c r="B67" i="4"/>
  <c r="E34" i="3"/>
  <c r="G34" i="3"/>
  <c r="I34" i="3"/>
  <c r="K34" i="3"/>
  <c r="E35" i="3"/>
  <c r="G35" i="3"/>
  <c r="I35" i="3"/>
  <c r="K35" i="3"/>
  <c r="E36" i="3"/>
  <c r="G36" i="3"/>
  <c r="I36" i="3"/>
  <c r="K36" i="3"/>
  <c r="E37" i="3"/>
  <c r="G37" i="3"/>
  <c r="I37" i="3"/>
  <c r="K37" i="3"/>
  <c r="E38" i="3"/>
  <c r="G38" i="3"/>
  <c r="I38" i="3"/>
  <c r="K38" i="3"/>
  <c r="E39" i="3"/>
  <c r="G39" i="3"/>
  <c r="I39" i="3"/>
  <c r="K39" i="3"/>
  <c r="E40" i="3"/>
  <c r="G40" i="3"/>
  <c r="I40" i="3"/>
  <c r="K40" i="3"/>
  <c r="E41" i="3"/>
  <c r="G41" i="3"/>
  <c r="I41" i="3"/>
  <c r="K41" i="3"/>
  <c r="E42" i="3"/>
  <c r="G42" i="3"/>
  <c r="I42" i="3"/>
  <c r="K42" i="3"/>
  <c r="E43" i="3"/>
  <c r="G43" i="3"/>
  <c r="I43" i="3"/>
  <c r="K43" i="3"/>
  <c r="E44" i="3"/>
  <c r="G44" i="3"/>
  <c r="I44" i="3"/>
  <c r="K44" i="3"/>
  <c r="E45" i="3"/>
  <c r="G45" i="3"/>
  <c r="I45" i="3"/>
  <c r="K45" i="3"/>
  <c r="E46" i="3"/>
  <c r="G46" i="3"/>
  <c r="I46" i="3"/>
  <c r="K46" i="3"/>
  <c r="E47" i="3"/>
  <c r="G47" i="3"/>
  <c r="I47" i="3"/>
  <c r="K47" i="3"/>
  <c r="E48" i="3"/>
  <c r="G48" i="3"/>
  <c r="I48" i="3"/>
  <c r="K48" i="3"/>
  <c r="E49" i="3"/>
  <c r="G49" i="3"/>
  <c r="I49" i="3"/>
  <c r="K49" i="3"/>
  <c r="E50" i="3"/>
  <c r="G50" i="3"/>
  <c r="I50" i="3"/>
  <c r="K50" i="3"/>
  <c r="E51" i="3"/>
  <c r="G51" i="3"/>
  <c r="I51" i="3"/>
  <c r="K51" i="3"/>
  <c r="E52" i="3"/>
  <c r="G52" i="3"/>
  <c r="I52" i="3"/>
  <c r="K52" i="3"/>
  <c r="E53" i="3"/>
  <c r="G53" i="3"/>
  <c r="I53" i="3"/>
  <c r="K53" i="3"/>
  <c r="E54" i="3"/>
  <c r="G54" i="3"/>
  <c r="I54" i="3"/>
  <c r="K54" i="3"/>
  <c r="E55" i="3"/>
  <c r="G55" i="3"/>
  <c r="I55" i="3"/>
  <c r="K55" i="3"/>
  <c r="E56" i="3"/>
  <c r="G56" i="3"/>
  <c r="I56" i="3"/>
  <c r="K56" i="3"/>
  <c r="E57" i="3"/>
  <c r="G57" i="3"/>
  <c r="I57" i="3"/>
  <c r="K57" i="3"/>
  <c r="E58" i="3"/>
  <c r="G58" i="3"/>
  <c r="I58" i="3"/>
  <c r="K58" i="3"/>
  <c r="E59" i="3"/>
  <c r="G59" i="3"/>
  <c r="I59" i="3"/>
  <c r="K59" i="3"/>
  <c r="E60" i="3"/>
  <c r="G60" i="3"/>
  <c r="I60" i="3"/>
  <c r="K60" i="3"/>
  <c r="E61" i="3"/>
  <c r="G61" i="3"/>
  <c r="I61" i="3"/>
  <c r="K61" i="3"/>
  <c r="E34" i="4"/>
  <c r="G34" i="4"/>
  <c r="I34" i="4"/>
  <c r="K34" i="4"/>
  <c r="E35" i="4"/>
  <c r="G35" i="4"/>
  <c r="I35" i="4"/>
  <c r="K35" i="4"/>
  <c r="E36" i="4"/>
  <c r="G36" i="4"/>
  <c r="I36" i="4"/>
  <c r="K36" i="4"/>
  <c r="E37" i="4"/>
  <c r="G37" i="4"/>
  <c r="I37" i="4"/>
  <c r="K37" i="4"/>
  <c r="E38" i="4"/>
  <c r="G38" i="4"/>
  <c r="I38" i="4"/>
  <c r="K38" i="4"/>
  <c r="E39" i="4"/>
  <c r="G39" i="4"/>
  <c r="I39" i="4"/>
  <c r="K39" i="4"/>
  <c r="E40" i="4"/>
  <c r="G40" i="4"/>
  <c r="I40" i="4"/>
  <c r="K40" i="4"/>
  <c r="E41" i="4"/>
  <c r="G41" i="4"/>
  <c r="I41" i="4"/>
  <c r="K41" i="4"/>
  <c r="E42" i="4"/>
  <c r="G42" i="4"/>
  <c r="I42" i="4"/>
  <c r="K42" i="4"/>
  <c r="E43" i="4"/>
  <c r="G43" i="4"/>
  <c r="I43" i="4"/>
  <c r="K43" i="4"/>
  <c r="E44" i="4"/>
  <c r="G44" i="4"/>
  <c r="I44" i="4"/>
  <c r="K44" i="4"/>
  <c r="E45" i="4"/>
  <c r="G45" i="4"/>
  <c r="I45" i="4"/>
  <c r="K45" i="4"/>
  <c r="E46" i="4"/>
  <c r="G46" i="4"/>
  <c r="I46" i="4"/>
  <c r="K46" i="4"/>
  <c r="E47" i="4"/>
  <c r="G47" i="4"/>
  <c r="I47" i="4"/>
  <c r="K47" i="4"/>
  <c r="E48" i="4"/>
  <c r="G48" i="4"/>
  <c r="I48" i="4"/>
  <c r="K48" i="4"/>
  <c r="E49" i="4"/>
  <c r="G49" i="4"/>
  <c r="I49" i="4"/>
  <c r="K49" i="4"/>
  <c r="E50" i="4"/>
  <c r="G50" i="4"/>
  <c r="I50" i="4"/>
  <c r="K50" i="4"/>
  <c r="E51" i="4"/>
  <c r="G51" i="4"/>
  <c r="I51" i="4"/>
  <c r="K51" i="4"/>
  <c r="E52" i="4"/>
  <c r="G52" i="4"/>
  <c r="I52" i="4"/>
  <c r="K52" i="4"/>
  <c r="E53" i="4"/>
  <c r="G53" i="4"/>
  <c r="I53" i="4"/>
  <c r="K53" i="4"/>
  <c r="E54" i="4"/>
  <c r="G54" i="4"/>
  <c r="I54" i="4"/>
  <c r="K54" i="4"/>
  <c r="E55" i="4"/>
  <c r="G55" i="4"/>
  <c r="I55" i="4"/>
  <c r="K55" i="4"/>
  <c r="E56" i="4"/>
  <c r="G56" i="4"/>
  <c r="I56" i="4"/>
  <c r="K56" i="4"/>
  <c r="E57" i="4"/>
  <c r="G57" i="4"/>
  <c r="I57" i="4"/>
  <c r="K57" i="4"/>
  <c r="E58" i="4"/>
  <c r="G58" i="4"/>
  <c r="I58" i="4"/>
  <c r="K58" i="4"/>
  <c r="E59" i="4"/>
  <c r="G59" i="4"/>
  <c r="I59" i="4"/>
  <c r="K59" i="4"/>
  <c r="E60" i="4"/>
  <c r="G60" i="4"/>
  <c r="I60" i="4"/>
  <c r="K60" i="4"/>
  <c r="E61" i="4"/>
  <c r="G61" i="4"/>
  <c r="I61" i="4"/>
  <c r="K61" i="4"/>
  <c r="E5" i="3"/>
  <c r="G5" i="3"/>
  <c r="I5" i="3"/>
  <c r="K5" i="3"/>
  <c r="E6" i="3"/>
  <c r="G6" i="3"/>
  <c r="I6" i="3"/>
  <c r="K6" i="3"/>
  <c r="E7" i="3"/>
  <c r="G7" i="3"/>
  <c r="I7" i="3"/>
  <c r="K7" i="3"/>
  <c r="E8" i="3"/>
  <c r="G8" i="3"/>
  <c r="I8" i="3"/>
  <c r="K8" i="3"/>
  <c r="E9" i="3"/>
  <c r="G9" i="3"/>
  <c r="I9" i="3"/>
  <c r="K9" i="3"/>
  <c r="E10" i="3"/>
  <c r="G10" i="3"/>
  <c r="I10" i="3"/>
  <c r="K10" i="3"/>
  <c r="E11" i="3"/>
  <c r="G11" i="3"/>
  <c r="I11" i="3"/>
  <c r="K11" i="3"/>
  <c r="E12" i="3"/>
  <c r="G12" i="3"/>
  <c r="I12" i="3"/>
  <c r="K12" i="3"/>
  <c r="E13" i="3"/>
  <c r="G13" i="3"/>
  <c r="I13" i="3"/>
  <c r="K13" i="3"/>
  <c r="E14" i="3"/>
  <c r="G14" i="3"/>
  <c r="I14" i="3"/>
  <c r="K14" i="3"/>
  <c r="E15" i="3"/>
  <c r="G15" i="3"/>
  <c r="I15" i="3"/>
  <c r="K15" i="3"/>
  <c r="E16" i="3"/>
  <c r="G16" i="3"/>
  <c r="I16" i="3"/>
  <c r="K16" i="3"/>
  <c r="E17" i="3"/>
  <c r="G17" i="3"/>
  <c r="I17" i="3"/>
  <c r="K17" i="3"/>
  <c r="E18" i="3"/>
  <c r="G18" i="3"/>
  <c r="I18" i="3"/>
  <c r="K18" i="3"/>
  <c r="E19" i="3"/>
  <c r="G19" i="3"/>
  <c r="I19" i="3"/>
  <c r="K19" i="3"/>
  <c r="E20" i="3"/>
  <c r="G20" i="3"/>
  <c r="I20" i="3"/>
  <c r="K20" i="3"/>
  <c r="E21" i="3"/>
  <c r="G21" i="3"/>
  <c r="I21" i="3"/>
  <c r="K21" i="3"/>
  <c r="E22" i="3"/>
  <c r="G22" i="3"/>
  <c r="I22" i="3"/>
  <c r="K22" i="3"/>
  <c r="E23" i="3"/>
  <c r="G23" i="3"/>
  <c r="I23" i="3"/>
  <c r="K23" i="3"/>
  <c r="E24" i="3"/>
  <c r="G24" i="3"/>
  <c r="I24" i="3"/>
  <c r="K24" i="3"/>
  <c r="E25" i="3"/>
  <c r="G25" i="3"/>
  <c r="I25" i="3"/>
  <c r="K25" i="3"/>
  <c r="E26" i="3"/>
  <c r="G26" i="3"/>
  <c r="I26" i="3"/>
  <c r="K26" i="3"/>
  <c r="E27" i="3"/>
  <c r="G27" i="3"/>
  <c r="I27" i="3"/>
  <c r="K27" i="3"/>
  <c r="E5" i="4"/>
  <c r="G5" i="4"/>
  <c r="I5" i="4"/>
  <c r="K5" i="4"/>
  <c r="E6" i="4"/>
  <c r="G6" i="4"/>
  <c r="I6" i="4"/>
  <c r="K6" i="4"/>
  <c r="E7" i="4"/>
  <c r="G7" i="4"/>
  <c r="I7" i="4"/>
  <c r="K7" i="4"/>
  <c r="E8" i="4"/>
  <c r="G8" i="4"/>
  <c r="I8" i="4"/>
  <c r="K8" i="4"/>
  <c r="E9" i="4"/>
  <c r="G9" i="4"/>
  <c r="I9" i="4"/>
  <c r="K9" i="4"/>
  <c r="E10" i="4"/>
  <c r="G10" i="4"/>
  <c r="I10" i="4"/>
  <c r="K10" i="4"/>
  <c r="E11" i="4"/>
  <c r="G11" i="4"/>
  <c r="I11" i="4"/>
  <c r="K11" i="4"/>
  <c r="E12" i="4"/>
  <c r="G12" i="4"/>
  <c r="I12" i="4"/>
  <c r="K12" i="4"/>
  <c r="E13" i="4"/>
  <c r="G13" i="4"/>
  <c r="I13" i="4"/>
  <c r="K13" i="4"/>
  <c r="E14" i="4"/>
  <c r="G14" i="4"/>
  <c r="I14" i="4"/>
  <c r="K14" i="4"/>
  <c r="E15" i="4"/>
  <c r="G15" i="4"/>
  <c r="I15" i="4"/>
  <c r="K15" i="4"/>
  <c r="E16" i="4"/>
  <c r="G16" i="4"/>
  <c r="I16" i="4"/>
  <c r="K16" i="4"/>
  <c r="E17" i="4"/>
  <c r="G17" i="4"/>
  <c r="I17" i="4"/>
  <c r="K17" i="4"/>
  <c r="E18" i="4"/>
  <c r="G18" i="4"/>
  <c r="I18" i="4"/>
  <c r="K18" i="4"/>
  <c r="E19" i="4"/>
  <c r="G19" i="4"/>
  <c r="I19" i="4"/>
  <c r="K19" i="4"/>
  <c r="E20" i="4"/>
  <c r="G20" i="4"/>
  <c r="I20" i="4"/>
  <c r="K20" i="4"/>
  <c r="E21" i="4"/>
  <c r="G21" i="4"/>
  <c r="I21" i="4"/>
  <c r="K21" i="4"/>
  <c r="E22" i="4"/>
  <c r="G22" i="4"/>
  <c r="I22" i="4"/>
  <c r="K22" i="4"/>
  <c r="E23" i="4"/>
  <c r="G23" i="4"/>
  <c r="I23" i="4"/>
  <c r="K23" i="4"/>
  <c r="E24" i="4"/>
  <c r="G24" i="4"/>
  <c r="I24" i="4"/>
  <c r="K24" i="4"/>
  <c r="E25" i="4"/>
  <c r="G25" i="4"/>
  <c r="I25" i="4"/>
  <c r="K25" i="4"/>
  <c r="E26" i="4"/>
  <c r="G26" i="4"/>
  <c r="I26" i="4"/>
  <c r="K26" i="4"/>
  <c r="E27" i="4"/>
  <c r="G27" i="4"/>
  <c r="I27" i="4"/>
  <c r="K27" i="4"/>
  <c r="A69" i="4"/>
  <c r="H6" i="8"/>
  <c r="H7" i="8"/>
  <c r="H8" i="8"/>
  <c r="H9" i="8"/>
  <c r="H10" i="8"/>
  <c r="H11" i="8"/>
  <c r="H5" i="8"/>
  <c r="AE6" i="8"/>
  <c r="AF6" i="8"/>
  <c r="AG6" i="8"/>
  <c r="AE7" i="8"/>
  <c r="AF7" i="8"/>
  <c r="AG7" i="8"/>
  <c r="AE8" i="8"/>
  <c r="AF8" i="8"/>
  <c r="AG8" i="8"/>
  <c r="AE9" i="8"/>
  <c r="AF9" i="8"/>
  <c r="AG9" i="8"/>
  <c r="AE10" i="8"/>
  <c r="AF10" i="8"/>
  <c r="AG10" i="8"/>
  <c r="AE11" i="8"/>
  <c r="AF11" i="8"/>
  <c r="AG11" i="8"/>
  <c r="AE12" i="8"/>
  <c r="AF12" i="8"/>
  <c r="AG12" i="8"/>
  <c r="AE13" i="8"/>
  <c r="AF13" i="8"/>
  <c r="AG13" i="8"/>
  <c r="AE14" i="8"/>
  <c r="AF14" i="8"/>
  <c r="AG14" i="8"/>
  <c r="AE15" i="8"/>
  <c r="AF15" i="8"/>
  <c r="AG15" i="8"/>
  <c r="AE16" i="8"/>
  <c r="AF16" i="8"/>
  <c r="AG16" i="8"/>
  <c r="AE17" i="8"/>
  <c r="AF17" i="8"/>
  <c r="AG17" i="8"/>
  <c r="AE18" i="8"/>
  <c r="AF18" i="8"/>
  <c r="AG18" i="8"/>
  <c r="AE19" i="8"/>
  <c r="AF19" i="8"/>
  <c r="AG19" i="8"/>
  <c r="AE20" i="8"/>
  <c r="AF20" i="8"/>
  <c r="AG20" i="8"/>
  <c r="AE21" i="8"/>
  <c r="AF21" i="8"/>
  <c r="AG21" i="8"/>
  <c r="AE22" i="8"/>
  <c r="AF22" i="8"/>
  <c r="AG22" i="8"/>
  <c r="AE23" i="8"/>
  <c r="AF23" i="8"/>
  <c r="AG23" i="8"/>
  <c r="AE24" i="8"/>
  <c r="AF24" i="8"/>
  <c r="AG24" i="8"/>
  <c r="AE25" i="8"/>
  <c r="AF25" i="8"/>
  <c r="AG25" i="8"/>
  <c r="AE26" i="8"/>
  <c r="AF26" i="8"/>
  <c r="AG26" i="8"/>
  <c r="AE27" i="8"/>
  <c r="AF27" i="8"/>
  <c r="AG27" i="8"/>
  <c r="AE28" i="8"/>
  <c r="AF28" i="8"/>
  <c r="AG28" i="8"/>
  <c r="AE29" i="8"/>
  <c r="AF29" i="8"/>
  <c r="AG29" i="8"/>
  <c r="AE30" i="8"/>
  <c r="AF30" i="8"/>
  <c r="AG30" i="8"/>
  <c r="AE31" i="8"/>
  <c r="AF31" i="8"/>
  <c r="AG31" i="8"/>
  <c r="AE32" i="8"/>
  <c r="AF32" i="8"/>
  <c r="AG32" i="8"/>
  <c r="AE33" i="8"/>
  <c r="AF33" i="8"/>
  <c r="AG33" i="8"/>
  <c r="AE34" i="8"/>
  <c r="AF34" i="8"/>
  <c r="AG34" i="8"/>
  <c r="AE35" i="8"/>
  <c r="AF35" i="8"/>
  <c r="AG35" i="8"/>
  <c r="AE36" i="8"/>
  <c r="AF36" i="8"/>
  <c r="AG36" i="8"/>
  <c r="AE37" i="8"/>
  <c r="AF37" i="8"/>
  <c r="AG37" i="8"/>
  <c r="AE38" i="8"/>
  <c r="AF38" i="8"/>
  <c r="AG38" i="8"/>
  <c r="AE39" i="8"/>
  <c r="AF39" i="8"/>
  <c r="AG39" i="8"/>
  <c r="AE40" i="8"/>
  <c r="AF40" i="8"/>
  <c r="AG40" i="8"/>
  <c r="AE41" i="8"/>
  <c r="AF41" i="8"/>
  <c r="AG41" i="8"/>
  <c r="AE42" i="8"/>
  <c r="AF42" i="8"/>
  <c r="AG42" i="8"/>
  <c r="AE43" i="8"/>
  <c r="AF43" i="8"/>
  <c r="AG43" i="8"/>
  <c r="AE44" i="8"/>
  <c r="AF44" i="8"/>
  <c r="AG44" i="8"/>
  <c r="AE45" i="8"/>
  <c r="AF45" i="8"/>
  <c r="AG45" i="8"/>
  <c r="AE46" i="8"/>
  <c r="AF46" i="8"/>
  <c r="AG46" i="8"/>
  <c r="AE47" i="8"/>
  <c r="AF47" i="8"/>
  <c r="AG47" i="8"/>
  <c r="AE48" i="8"/>
  <c r="AF48" i="8"/>
  <c r="AG48" i="8"/>
  <c r="AE49" i="8"/>
  <c r="AF49" i="8"/>
  <c r="AG49" i="8"/>
  <c r="AE50" i="8"/>
  <c r="AF50" i="8"/>
  <c r="AG50" i="8"/>
  <c r="AE51" i="8"/>
  <c r="AF51" i="8"/>
  <c r="AG51" i="8"/>
  <c r="AE52" i="8"/>
  <c r="AF52" i="8"/>
  <c r="AG52" i="8"/>
  <c r="AE53" i="8"/>
  <c r="AF53" i="8"/>
  <c r="AG53" i="8"/>
  <c r="AE54" i="8"/>
  <c r="AF54" i="8"/>
  <c r="AG54" i="8"/>
  <c r="AE55" i="8"/>
  <c r="AF55" i="8"/>
  <c r="AG55" i="8"/>
  <c r="AE56" i="8"/>
  <c r="AF56" i="8"/>
  <c r="AG56" i="8"/>
  <c r="AE57" i="8"/>
  <c r="AF57" i="8"/>
  <c r="AG57" i="8"/>
  <c r="AE58" i="8"/>
  <c r="AF58" i="8"/>
  <c r="AG58" i="8"/>
  <c r="AE59" i="8"/>
  <c r="AF59" i="8"/>
  <c r="AG59" i="8"/>
  <c r="AE60" i="8"/>
  <c r="AF60" i="8"/>
  <c r="AG60" i="8"/>
  <c r="AE61" i="8"/>
  <c r="AF61" i="8"/>
  <c r="AG61" i="8"/>
  <c r="AE62" i="8"/>
  <c r="AF62" i="8"/>
  <c r="AG62" i="8"/>
  <c r="AE63" i="8"/>
  <c r="AF63" i="8"/>
  <c r="AG63" i="8"/>
  <c r="AE64" i="8"/>
  <c r="AF64" i="8"/>
  <c r="AG64" i="8"/>
  <c r="AG5" i="8"/>
  <c r="AF5" i="8"/>
  <c r="AE5" i="8"/>
  <c r="AE2" i="8"/>
  <c r="Y6" i="8"/>
  <c r="Z6" i="8"/>
  <c r="AA6" i="8"/>
  <c r="Y7" i="8"/>
  <c r="Z7" i="8"/>
  <c r="AA7" i="8"/>
  <c r="Y8" i="8"/>
  <c r="Z8" i="8"/>
  <c r="AA8" i="8"/>
  <c r="Y9" i="8"/>
  <c r="Z9" i="8"/>
  <c r="AA9" i="8"/>
  <c r="Y10" i="8"/>
  <c r="Z10" i="8"/>
  <c r="AA10" i="8"/>
  <c r="Y11" i="8"/>
  <c r="Z11" i="8"/>
  <c r="AA11" i="8"/>
  <c r="Y12" i="8"/>
  <c r="Z12" i="8"/>
  <c r="AA12" i="8"/>
  <c r="Y13" i="8"/>
  <c r="Z13" i="8"/>
  <c r="AA13" i="8"/>
  <c r="Y14" i="8"/>
  <c r="Z14" i="8"/>
  <c r="AA14" i="8"/>
  <c r="Y15" i="8"/>
  <c r="Z15" i="8"/>
  <c r="AA15" i="8"/>
  <c r="Y16" i="8"/>
  <c r="Z16" i="8"/>
  <c r="AA16" i="8"/>
  <c r="Y17" i="8"/>
  <c r="Z17" i="8"/>
  <c r="AA17" i="8"/>
  <c r="Y18" i="8"/>
  <c r="Z18" i="8"/>
  <c r="AA18" i="8"/>
  <c r="Y19" i="8"/>
  <c r="Z19" i="8"/>
  <c r="AA19" i="8"/>
  <c r="Y20" i="8"/>
  <c r="Z20" i="8"/>
  <c r="AA20" i="8"/>
  <c r="Y21" i="8"/>
  <c r="Z21" i="8"/>
  <c r="AA21" i="8"/>
  <c r="Y22" i="8"/>
  <c r="Z22" i="8"/>
  <c r="AA22" i="8"/>
  <c r="Y23" i="8"/>
  <c r="Z23" i="8"/>
  <c r="AA23" i="8"/>
  <c r="Y24" i="8"/>
  <c r="Z24" i="8"/>
  <c r="AA24" i="8"/>
  <c r="Y25" i="8"/>
  <c r="Z25" i="8"/>
  <c r="AA25" i="8"/>
  <c r="Y26" i="8"/>
  <c r="Z26" i="8"/>
  <c r="AA26" i="8"/>
  <c r="Y27" i="8"/>
  <c r="Z27" i="8"/>
  <c r="AA27" i="8"/>
  <c r="Y28" i="8"/>
  <c r="Z28" i="8"/>
  <c r="AA28" i="8"/>
  <c r="Y29" i="8"/>
  <c r="Z29" i="8"/>
  <c r="AA29" i="8"/>
  <c r="Y30" i="8"/>
  <c r="Z30" i="8"/>
  <c r="AA30" i="8"/>
  <c r="Y31" i="8"/>
  <c r="Z31" i="8"/>
  <c r="AA31" i="8"/>
  <c r="Y32" i="8"/>
  <c r="Z32" i="8"/>
  <c r="AA32" i="8"/>
  <c r="Y33" i="8"/>
  <c r="Z33" i="8"/>
  <c r="AA33" i="8"/>
  <c r="Y34" i="8"/>
  <c r="Z34" i="8"/>
  <c r="AA34" i="8"/>
  <c r="Y35" i="8"/>
  <c r="Z35" i="8"/>
  <c r="AA35" i="8"/>
  <c r="Y36" i="8"/>
  <c r="Z36" i="8"/>
  <c r="AA36" i="8"/>
  <c r="Y37" i="8"/>
  <c r="Z37" i="8"/>
  <c r="AA37" i="8"/>
  <c r="Y38" i="8"/>
  <c r="Z38" i="8"/>
  <c r="AA38" i="8"/>
  <c r="Y39" i="8"/>
  <c r="Z39" i="8"/>
  <c r="AA39" i="8"/>
  <c r="Y40" i="8"/>
  <c r="Z40" i="8"/>
  <c r="AA40" i="8"/>
  <c r="Y41" i="8"/>
  <c r="Z41" i="8"/>
  <c r="AA41" i="8"/>
  <c r="Y42" i="8"/>
  <c r="Z42" i="8"/>
  <c r="AA42" i="8"/>
  <c r="Y43" i="8"/>
  <c r="Z43" i="8"/>
  <c r="AA43" i="8"/>
  <c r="Y44" i="8"/>
  <c r="Z44" i="8"/>
  <c r="AA44" i="8"/>
  <c r="Y45" i="8"/>
  <c r="Z45" i="8"/>
  <c r="AA45" i="8"/>
  <c r="Y46" i="8"/>
  <c r="Z46" i="8"/>
  <c r="AA46" i="8"/>
  <c r="Y47" i="8"/>
  <c r="Z47" i="8"/>
  <c r="AA47" i="8"/>
  <c r="Y48" i="8"/>
  <c r="Z48" i="8"/>
  <c r="AA48" i="8"/>
  <c r="Y49" i="8"/>
  <c r="Z49" i="8"/>
  <c r="AA49" i="8"/>
  <c r="Y50" i="8"/>
  <c r="Z50" i="8"/>
  <c r="AA50" i="8"/>
  <c r="Y51" i="8"/>
  <c r="Z51" i="8"/>
  <c r="AA51" i="8"/>
  <c r="Y52" i="8"/>
  <c r="Z52" i="8"/>
  <c r="AA52" i="8"/>
  <c r="Y53" i="8"/>
  <c r="Z53" i="8"/>
  <c r="AA53" i="8"/>
  <c r="Y54" i="8"/>
  <c r="Z54" i="8"/>
  <c r="AA54" i="8"/>
  <c r="Y55" i="8"/>
  <c r="Z55" i="8"/>
  <c r="AA55" i="8"/>
  <c r="Y56" i="8"/>
  <c r="Z56" i="8"/>
  <c r="AA56" i="8"/>
  <c r="Y57" i="8"/>
  <c r="Z57" i="8"/>
  <c r="AA57" i="8"/>
  <c r="Y58" i="8"/>
  <c r="Z58" i="8"/>
  <c r="AA58" i="8"/>
  <c r="Y59" i="8"/>
  <c r="Z59" i="8"/>
  <c r="AA59" i="8"/>
  <c r="Y60" i="8"/>
  <c r="Z60" i="8"/>
  <c r="AA60" i="8"/>
  <c r="Y61" i="8"/>
  <c r="Z61" i="8"/>
  <c r="AA61" i="8"/>
  <c r="Y62" i="8"/>
  <c r="Z62" i="8"/>
  <c r="AA62" i="8"/>
  <c r="Y63" i="8"/>
  <c r="Z63" i="8"/>
  <c r="AA63" i="8"/>
  <c r="Y64" i="8"/>
  <c r="Z64" i="8"/>
  <c r="AA64" i="8"/>
  <c r="AA5" i="8"/>
  <c r="Z5" i="8"/>
  <c r="Y5" i="8"/>
  <c r="Y2" i="8"/>
  <c r="S6" i="8"/>
  <c r="T6" i="8"/>
  <c r="U6" i="8"/>
  <c r="S7" i="8"/>
  <c r="T7" i="8"/>
  <c r="U7" i="8"/>
  <c r="S8" i="8"/>
  <c r="T8" i="8"/>
  <c r="U8" i="8"/>
  <c r="S9" i="8"/>
  <c r="T9" i="8"/>
  <c r="U9" i="8"/>
  <c r="S10" i="8"/>
  <c r="T10" i="8"/>
  <c r="U10" i="8"/>
  <c r="S11" i="8"/>
  <c r="T11" i="8"/>
  <c r="U11" i="8"/>
  <c r="S12" i="8"/>
  <c r="T12" i="8"/>
  <c r="U12" i="8"/>
  <c r="S13" i="8"/>
  <c r="T13" i="8"/>
  <c r="U13" i="8"/>
  <c r="S14" i="8"/>
  <c r="T14" i="8"/>
  <c r="U14" i="8"/>
  <c r="S15" i="8"/>
  <c r="T15" i="8"/>
  <c r="U15" i="8"/>
  <c r="S16" i="8"/>
  <c r="T16" i="8"/>
  <c r="U16" i="8"/>
  <c r="S17" i="8"/>
  <c r="T17" i="8"/>
  <c r="U17" i="8"/>
  <c r="S18" i="8"/>
  <c r="T18" i="8"/>
  <c r="U18" i="8"/>
  <c r="S19" i="8"/>
  <c r="T19" i="8"/>
  <c r="U19" i="8"/>
  <c r="S20" i="8"/>
  <c r="T20" i="8"/>
  <c r="U20" i="8"/>
  <c r="S21" i="8"/>
  <c r="T21" i="8"/>
  <c r="U21" i="8"/>
  <c r="S22" i="8"/>
  <c r="T22" i="8"/>
  <c r="U22" i="8"/>
  <c r="S23" i="8"/>
  <c r="T23" i="8"/>
  <c r="U23" i="8"/>
  <c r="S24" i="8"/>
  <c r="T24" i="8"/>
  <c r="U24" i="8"/>
  <c r="S25" i="8"/>
  <c r="T25" i="8"/>
  <c r="U25" i="8"/>
  <c r="S26" i="8"/>
  <c r="T26" i="8"/>
  <c r="U26" i="8"/>
  <c r="S27" i="8"/>
  <c r="T27" i="8"/>
  <c r="U27" i="8"/>
  <c r="S28" i="8"/>
  <c r="T28" i="8"/>
  <c r="U28" i="8"/>
  <c r="S29" i="8"/>
  <c r="T29" i="8"/>
  <c r="U29" i="8"/>
  <c r="S30" i="8"/>
  <c r="T30" i="8"/>
  <c r="U30" i="8"/>
  <c r="S31" i="8"/>
  <c r="T31" i="8"/>
  <c r="U31" i="8"/>
  <c r="S32" i="8"/>
  <c r="T32" i="8"/>
  <c r="U32" i="8"/>
  <c r="S33" i="8"/>
  <c r="T33" i="8"/>
  <c r="U33" i="8"/>
  <c r="S34" i="8"/>
  <c r="T34" i="8"/>
  <c r="U34" i="8"/>
  <c r="S35" i="8"/>
  <c r="T35" i="8"/>
  <c r="U35" i="8"/>
  <c r="S36" i="8"/>
  <c r="T36" i="8"/>
  <c r="U36" i="8"/>
  <c r="S37" i="8"/>
  <c r="T37" i="8"/>
  <c r="U37" i="8"/>
  <c r="S38" i="8"/>
  <c r="T38" i="8"/>
  <c r="U38" i="8"/>
  <c r="S39" i="8"/>
  <c r="T39" i="8"/>
  <c r="U39" i="8"/>
  <c r="S40" i="8"/>
  <c r="T40" i="8"/>
  <c r="U40" i="8"/>
  <c r="S41" i="8"/>
  <c r="T41" i="8"/>
  <c r="U41" i="8"/>
  <c r="S42" i="8"/>
  <c r="T42" i="8"/>
  <c r="U42" i="8"/>
  <c r="S43" i="8"/>
  <c r="T43" i="8"/>
  <c r="U43" i="8"/>
  <c r="S44" i="8"/>
  <c r="T44" i="8"/>
  <c r="U44" i="8"/>
  <c r="S45" i="8"/>
  <c r="T45" i="8"/>
  <c r="U45" i="8"/>
  <c r="S46" i="8"/>
  <c r="T46" i="8"/>
  <c r="U46" i="8"/>
  <c r="S47" i="8"/>
  <c r="T47" i="8"/>
  <c r="U47" i="8"/>
  <c r="S48" i="8"/>
  <c r="T48" i="8"/>
  <c r="U48" i="8"/>
  <c r="S49" i="8"/>
  <c r="T49" i="8"/>
  <c r="U49" i="8"/>
  <c r="S50" i="8"/>
  <c r="T50" i="8"/>
  <c r="U50" i="8"/>
  <c r="S51" i="8"/>
  <c r="T51" i="8"/>
  <c r="U51" i="8"/>
  <c r="S52" i="8"/>
  <c r="T52" i="8"/>
  <c r="U52" i="8"/>
  <c r="S53" i="8"/>
  <c r="T53" i="8"/>
  <c r="U53" i="8"/>
  <c r="S54" i="8"/>
  <c r="T54" i="8"/>
  <c r="U54" i="8"/>
  <c r="S55" i="8"/>
  <c r="T55" i="8"/>
  <c r="U55" i="8"/>
  <c r="S56" i="8"/>
  <c r="T56" i="8"/>
  <c r="U56" i="8"/>
  <c r="S57" i="8"/>
  <c r="T57" i="8"/>
  <c r="U57" i="8"/>
  <c r="S58" i="8"/>
  <c r="T58" i="8"/>
  <c r="U58" i="8"/>
  <c r="S59" i="8"/>
  <c r="T59" i="8"/>
  <c r="U59" i="8"/>
  <c r="S60" i="8"/>
  <c r="T60" i="8"/>
  <c r="U60" i="8"/>
  <c r="S61" i="8"/>
  <c r="T61" i="8"/>
  <c r="U61" i="8"/>
  <c r="S62" i="8"/>
  <c r="T62" i="8"/>
  <c r="U62" i="8"/>
  <c r="S63" i="8"/>
  <c r="T63" i="8"/>
  <c r="U63" i="8"/>
  <c r="S64" i="8"/>
  <c r="T64" i="8"/>
  <c r="U64" i="8"/>
  <c r="U5" i="8"/>
  <c r="T5" i="8"/>
  <c r="S5" i="8"/>
  <c r="S2" i="8"/>
  <c r="M2" i="8"/>
  <c r="M6" i="8"/>
  <c r="N6" i="8"/>
  <c r="O6" i="8"/>
  <c r="M7" i="8"/>
  <c r="N7" i="8"/>
  <c r="O7" i="8"/>
  <c r="M8" i="8"/>
  <c r="N8" i="8"/>
  <c r="O8" i="8"/>
  <c r="M9" i="8"/>
  <c r="N9" i="8"/>
  <c r="O9" i="8"/>
  <c r="M10" i="8"/>
  <c r="N10" i="8"/>
  <c r="O10" i="8"/>
  <c r="M11" i="8"/>
  <c r="N11" i="8"/>
  <c r="O11" i="8"/>
  <c r="M12" i="8"/>
  <c r="N12" i="8"/>
  <c r="O12" i="8"/>
  <c r="M13" i="8"/>
  <c r="N13" i="8"/>
  <c r="O13" i="8"/>
  <c r="M14" i="8"/>
  <c r="N14" i="8"/>
  <c r="O14" i="8"/>
  <c r="M15" i="8"/>
  <c r="N15" i="8"/>
  <c r="O15" i="8"/>
  <c r="M16" i="8"/>
  <c r="N16" i="8"/>
  <c r="O16" i="8"/>
  <c r="M17" i="8"/>
  <c r="N17" i="8"/>
  <c r="O17" i="8"/>
  <c r="M18" i="8"/>
  <c r="N18" i="8"/>
  <c r="O18" i="8"/>
  <c r="M19" i="8"/>
  <c r="N19" i="8"/>
  <c r="O19" i="8"/>
  <c r="M20" i="8"/>
  <c r="N20" i="8"/>
  <c r="O20" i="8"/>
  <c r="M21" i="8"/>
  <c r="N21" i="8"/>
  <c r="O21" i="8"/>
  <c r="M22" i="8"/>
  <c r="N22" i="8"/>
  <c r="O22" i="8"/>
  <c r="M23" i="8"/>
  <c r="N23" i="8"/>
  <c r="O23" i="8"/>
  <c r="M24" i="8"/>
  <c r="N24" i="8"/>
  <c r="O24" i="8"/>
  <c r="M25" i="8"/>
  <c r="N25" i="8"/>
  <c r="O25" i="8"/>
  <c r="M26" i="8"/>
  <c r="N26" i="8"/>
  <c r="O26" i="8"/>
  <c r="M27" i="8"/>
  <c r="N27" i="8"/>
  <c r="O27" i="8"/>
  <c r="M28" i="8"/>
  <c r="N28" i="8"/>
  <c r="O28" i="8"/>
  <c r="M29" i="8"/>
  <c r="N29" i="8"/>
  <c r="O29" i="8"/>
  <c r="M30" i="8"/>
  <c r="N30" i="8"/>
  <c r="O30" i="8"/>
  <c r="M31" i="8"/>
  <c r="N31" i="8"/>
  <c r="O31" i="8"/>
  <c r="M32" i="8"/>
  <c r="N32" i="8"/>
  <c r="O32" i="8"/>
  <c r="M33" i="8"/>
  <c r="N33" i="8"/>
  <c r="O33" i="8"/>
  <c r="M34" i="8"/>
  <c r="N34" i="8"/>
  <c r="O34" i="8"/>
  <c r="M35" i="8"/>
  <c r="N35" i="8"/>
  <c r="O35" i="8"/>
  <c r="M36" i="8"/>
  <c r="N36" i="8"/>
  <c r="O36" i="8"/>
  <c r="M37" i="8"/>
  <c r="N37" i="8"/>
  <c r="O37" i="8"/>
  <c r="M38" i="8"/>
  <c r="N38" i="8"/>
  <c r="O38" i="8"/>
  <c r="M39" i="8"/>
  <c r="N39" i="8"/>
  <c r="O39" i="8"/>
  <c r="M40" i="8"/>
  <c r="N40" i="8"/>
  <c r="O40" i="8"/>
  <c r="M41" i="8"/>
  <c r="N41" i="8"/>
  <c r="O41" i="8"/>
  <c r="M42" i="8"/>
  <c r="N42" i="8"/>
  <c r="O42" i="8"/>
  <c r="M43" i="8"/>
  <c r="N43" i="8"/>
  <c r="O43" i="8"/>
  <c r="M44" i="8"/>
  <c r="N44" i="8"/>
  <c r="O44" i="8"/>
  <c r="M45" i="8"/>
  <c r="N45" i="8"/>
  <c r="O45" i="8"/>
  <c r="M46" i="8"/>
  <c r="N46" i="8"/>
  <c r="O46" i="8"/>
  <c r="M47" i="8"/>
  <c r="N47" i="8"/>
  <c r="O47" i="8"/>
  <c r="M48" i="8"/>
  <c r="N48" i="8"/>
  <c r="O48" i="8"/>
  <c r="M49" i="8"/>
  <c r="N49" i="8"/>
  <c r="O49" i="8"/>
  <c r="M50" i="8"/>
  <c r="N50" i="8"/>
  <c r="O50" i="8"/>
  <c r="M51" i="8"/>
  <c r="N51" i="8"/>
  <c r="O51" i="8"/>
  <c r="M52" i="8"/>
  <c r="N52" i="8"/>
  <c r="O52" i="8"/>
  <c r="M53" i="8"/>
  <c r="N53" i="8"/>
  <c r="O53" i="8"/>
  <c r="M54" i="8"/>
  <c r="N54" i="8"/>
  <c r="O54" i="8"/>
  <c r="M55" i="8"/>
  <c r="N55" i="8"/>
  <c r="O55" i="8"/>
  <c r="M56" i="8"/>
  <c r="N56" i="8"/>
  <c r="O56" i="8"/>
  <c r="M57" i="8"/>
  <c r="N57" i="8"/>
  <c r="O57" i="8"/>
  <c r="M58" i="8"/>
  <c r="N58" i="8"/>
  <c r="O58" i="8"/>
  <c r="M59" i="8"/>
  <c r="N59" i="8"/>
  <c r="O59" i="8"/>
  <c r="M60" i="8"/>
  <c r="N60" i="8"/>
  <c r="O60" i="8"/>
  <c r="M61" i="8"/>
  <c r="N61" i="8"/>
  <c r="O61" i="8"/>
  <c r="M62" i="8"/>
  <c r="N62" i="8"/>
  <c r="O62" i="8"/>
  <c r="M63" i="8"/>
  <c r="N63" i="8"/>
  <c r="O63" i="8"/>
  <c r="M64" i="8"/>
  <c r="N64" i="8"/>
  <c r="O64" i="8"/>
  <c r="O5" i="8"/>
  <c r="N5" i="8"/>
  <c r="M5" i="8"/>
  <c r="G2" i="8"/>
  <c r="G6" i="8"/>
  <c r="I6" i="8"/>
  <c r="G7" i="8"/>
  <c r="I7" i="8"/>
  <c r="G8" i="8"/>
  <c r="I8" i="8"/>
  <c r="G9" i="8"/>
  <c r="I9" i="8"/>
  <c r="G10" i="8"/>
  <c r="I10" i="8"/>
  <c r="G11" i="8"/>
  <c r="I11" i="8"/>
  <c r="G12" i="8"/>
  <c r="H12" i="8"/>
  <c r="I12" i="8"/>
  <c r="G13" i="8"/>
  <c r="H13" i="8"/>
  <c r="I13" i="8"/>
  <c r="G14" i="8"/>
  <c r="H14" i="8"/>
  <c r="I14" i="8"/>
  <c r="G15" i="8"/>
  <c r="H15" i="8"/>
  <c r="I15" i="8"/>
  <c r="G16" i="8"/>
  <c r="H16" i="8"/>
  <c r="I16" i="8"/>
  <c r="G17" i="8"/>
  <c r="H17" i="8"/>
  <c r="I17" i="8"/>
  <c r="G18" i="8"/>
  <c r="H18" i="8"/>
  <c r="I18" i="8"/>
  <c r="G19" i="8"/>
  <c r="H19" i="8"/>
  <c r="I19" i="8"/>
  <c r="G20" i="8"/>
  <c r="H20" i="8"/>
  <c r="I20" i="8"/>
  <c r="G21" i="8"/>
  <c r="H21" i="8"/>
  <c r="I21" i="8"/>
  <c r="G22" i="8"/>
  <c r="H22" i="8"/>
  <c r="I22" i="8"/>
  <c r="G23" i="8"/>
  <c r="H23" i="8"/>
  <c r="I23" i="8"/>
  <c r="G24" i="8"/>
  <c r="H24" i="8"/>
  <c r="I24" i="8"/>
  <c r="G25" i="8"/>
  <c r="H25" i="8"/>
  <c r="I25" i="8"/>
  <c r="G26" i="8"/>
  <c r="H26" i="8"/>
  <c r="I26" i="8"/>
  <c r="G27" i="8"/>
  <c r="H27" i="8"/>
  <c r="I27" i="8"/>
  <c r="G28" i="8"/>
  <c r="H28" i="8"/>
  <c r="I28" i="8"/>
  <c r="G29" i="8"/>
  <c r="H29" i="8"/>
  <c r="I29" i="8"/>
  <c r="G30" i="8"/>
  <c r="H30" i="8"/>
  <c r="I30" i="8"/>
  <c r="G31" i="8"/>
  <c r="H31" i="8"/>
  <c r="I31" i="8"/>
  <c r="G32" i="8"/>
  <c r="H32" i="8"/>
  <c r="I32" i="8"/>
  <c r="G33" i="8"/>
  <c r="H33" i="8"/>
  <c r="I33" i="8"/>
  <c r="G34" i="8"/>
  <c r="H34" i="8"/>
  <c r="I34" i="8"/>
  <c r="G35" i="8"/>
  <c r="H35" i="8"/>
  <c r="I35" i="8"/>
  <c r="G36" i="8"/>
  <c r="H36" i="8"/>
  <c r="I36" i="8"/>
  <c r="G37" i="8"/>
  <c r="H37" i="8"/>
  <c r="I37" i="8"/>
  <c r="G38" i="8"/>
  <c r="H38" i="8"/>
  <c r="I38" i="8"/>
  <c r="G39" i="8"/>
  <c r="H39" i="8"/>
  <c r="I39" i="8"/>
  <c r="G40" i="8"/>
  <c r="H40" i="8"/>
  <c r="I40" i="8"/>
  <c r="G41" i="8"/>
  <c r="H41" i="8"/>
  <c r="I41" i="8"/>
  <c r="G42" i="8"/>
  <c r="H42" i="8"/>
  <c r="I42" i="8"/>
  <c r="G43" i="8"/>
  <c r="H43" i="8"/>
  <c r="I43" i="8"/>
  <c r="G44" i="8"/>
  <c r="H44" i="8"/>
  <c r="I44" i="8"/>
  <c r="G45" i="8"/>
  <c r="H45" i="8"/>
  <c r="I45" i="8"/>
  <c r="G46" i="8"/>
  <c r="H46" i="8"/>
  <c r="I46" i="8"/>
  <c r="G47" i="8"/>
  <c r="H47" i="8"/>
  <c r="I47" i="8"/>
  <c r="G48" i="8"/>
  <c r="H48" i="8"/>
  <c r="I48" i="8"/>
  <c r="G49" i="8"/>
  <c r="H49" i="8"/>
  <c r="I49" i="8"/>
  <c r="G50" i="8"/>
  <c r="H50" i="8"/>
  <c r="I50" i="8"/>
  <c r="G51" i="8"/>
  <c r="H51" i="8"/>
  <c r="I51" i="8"/>
  <c r="G52" i="8"/>
  <c r="H52" i="8"/>
  <c r="I52" i="8"/>
  <c r="G53" i="8"/>
  <c r="H53" i="8"/>
  <c r="I53" i="8"/>
  <c r="G54" i="8"/>
  <c r="H54" i="8"/>
  <c r="I54" i="8"/>
  <c r="G55" i="8"/>
  <c r="H55" i="8"/>
  <c r="I55" i="8"/>
  <c r="G56" i="8"/>
  <c r="H56" i="8"/>
  <c r="I56" i="8"/>
  <c r="G57" i="8"/>
  <c r="H57" i="8"/>
  <c r="I57" i="8"/>
  <c r="G58" i="8"/>
  <c r="H58" i="8"/>
  <c r="I58" i="8"/>
  <c r="G59" i="8"/>
  <c r="H59" i="8"/>
  <c r="I59" i="8"/>
  <c r="G60" i="8"/>
  <c r="H60" i="8"/>
  <c r="I60" i="8"/>
  <c r="G61" i="8"/>
  <c r="H61" i="8"/>
  <c r="I61" i="8"/>
  <c r="G62" i="8"/>
  <c r="H62" i="8"/>
  <c r="I62" i="8"/>
  <c r="G63" i="8"/>
  <c r="H63" i="8"/>
  <c r="I63" i="8"/>
  <c r="G64" i="8"/>
  <c r="H64" i="8"/>
  <c r="I64" i="8"/>
  <c r="I5" i="8"/>
  <c r="G5" i="8"/>
  <c r="A6" i="8"/>
  <c r="B6" i="8"/>
  <c r="C6" i="8"/>
  <c r="A7" i="8"/>
  <c r="B7" i="8"/>
  <c r="C7" i="8"/>
  <c r="A8" i="8"/>
  <c r="B8" i="8"/>
  <c r="C8" i="8"/>
  <c r="A9" i="8"/>
  <c r="B9" i="8"/>
  <c r="C9" i="8"/>
  <c r="A10" i="8"/>
  <c r="B10" i="8"/>
  <c r="C10" i="8"/>
  <c r="A11" i="8"/>
  <c r="B11" i="8"/>
  <c r="C11" i="8"/>
  <c r="A12" i="8"/>
  <c r="B12" i="8"/>
  <c r="C12" i="8"/>
  <c r="A13" i="8"/>
  <c r="B13" i="8"/>
  <c r="C13" i="8"/>
  <c r="A14" i="8"/>
  <c r="B14" i="8"/>
  <c r="C14" i="8"/>
  <c r="A15" i="8"/>
  <c r="B15" i="8"/>
  <c r="C15" i="8"/>
  <c r="A16" i="8"/>
  <c r="B16" i="8"/>
  <c r="C16" i="8"/>
  <c r="A17" i="8"/>
  <c r="B17" i="8"/>
  <c r="C17" i="8"/>
  <c r="A18" i="8"/>
  <c r="B18" i="8"/>
  <c r="C18" i="8"/>
  <c r="A19" i="8"/>
  <c r="B19" i="8"/>
  <c r="C19" i="8"/>
  <c r="A20" i="8"/>
  <c r="B20" i="8"/>
  <c r="C20" i="8"/>
  <c r="A21" i="8"/>
  <c r="B21" i="8"/>
  <c r="C21" i="8"/>
  <c r="A22" i="8"/>
  <c r="B22" i="8"/>
  <c r="C22" i="8"/>
  <c r="A23" i="8"/>
  <c r="B23" i="8"/>
  <c r="C23" i="8"/>
  <c r="A24" i="8"/>
  <c r="B24" i="8"/>
  <c r="C24" i="8"/>
  <c r="A25" i="8"/>
  <c r="B25" i="8"/>
  <c r="C25" i="8"/>
  <c r="A26" i="8"/>
  <c r="B26" i="8"/>
  <c r="C26" i="8"/>
  <c r="A27" i="8"/>
  <c r="B27" i="8"/>
  <c r="C27" i="8"/>
  <c r="A28" i="8"/>
  <c r="B28" i="8"/>
  <c r="C28" i="8"/>
  <c r="A29" i="8"/>
  <c r="B29" i="8"/>
  <c r="C29" i="8"/>
  <c r="A30" i="8"/>
  <c r="B30" i="8"/>
  <c r="C30" i="8"/>
  <c r="A31" i="8"/>
  <c r="B31" i="8"/>
  <c r="C31" i="8"/>
  <c r="A32" i="8"/>
  <c r="B32" i="8"/>
  <c r="C32" i="8"/>
  <c r="A33" i="8"/>
  <c r="B33" i="8"/>
  <c r="C33" i="8"/>
  <c r="A34" i="8"/>
  <c r="B34" i="8"/>
  <c r="C34" i="8"/>
  <c r="A35" i="8"/>
  <c r="B35" i="8"/>
  <c r="C35" i="8"/>
  <c r="A36" i="8"/>
  <c r="B36" i="8"/>
  <c r="C36" i="8"/>
  <c r="A37" i="8"/>
  <c r="B37" i="8"/>
  <c r="C37" i="8"/>
  <c r="A38" i="8"/>
  <c r="B38" i="8"/>
  <c r="C38" i="8"/>
  <c r="A39" i="8"/>
  <c r="B39" i="8"/>
  <c r="C39" i="8"/>
  <c r="A40" i="8"/>
  <c r="B40" i="8"/>
  <c r="C40" i="8"/>
  <c r="A41" i="8"/>
  <c r="B41" i="8"/>
  <c r="C41" i="8"/>
  <c r="A42" i="8"/>
  <c r="B42" i="8"/>
  <c r="C42" i="8"/>
  <c r="A43" i="8"/>
  <c r="B43" i="8"/>
  <c r="C43" i="8"/>
  <c r="A44" i="8"/>
  <c r="B44" i="8"/>
  <c r="C44" i="8"/>
  <c r="A45" i="8"/>
  <c r="B45" i="8"/>
  <c r="C45" i="8"/>
  <c r="A46" i="8"/>
  <c r="B46" i="8"/>
  <c r="C46" i="8"/>
  <c r="A47" i="8"/>
  <c r="B47" i="8"/>
  <c r="C47" i="8"/>
  <c r="A48" i="8"/>
  <c r="B48" i="8"/>
  <c r="C48" i="8"/>
  <c r="A49" i="8"/>
  <c r="B49" i="8"/>
  <c r="C49" i="8"/>
  <c r="A50" i="8"/>
  <c r="B50" i="8"/>
  <c r="C50" i="8"/>
  <c r="A51" i="8"/>
  <c r="B51" i="8"/>
  <c r="C51" i="8"/>
  <c r="A52" i="8"/>
  <c r="B52" i="8"/>
  <c r="C52" i="8"/>
  <c r="A53" i="8"/>
  <c r="B53" i="8"/>
  <c r="C53" i="8"/>
  <c r="A54" i="8"/>
  <c r="B54" i="8"/>
  <c r="C54" i="8"/>
  <c r="A55" i="8"/>
  <c r="B55" i="8"/>
  <c r="C55" i="8"/>
  <c r="A56" i="8"/>
  <c r="B56" i="8"/>
  <c r="C56" i="8"/>
  <c r="A57" i="8"/>
  <c r="B57" i="8"/>
  <c r="C57" i="8"/>
  <c r="A58" i="8"/>
  <c r="B58" i="8"/>
  <c r="C58" i="8"/>
  <c r="A59" i="8"/>
  <c r="B59" i="8"/>
  <c r="C59" i="8"/>
  <c r="A60" i="8"/>
  <c r="B60" i="8"/>
  <c r="C60" i="8"/>
  <c r="A61" i="8"/>
  <c r="B61" i="8"/>
  <c r="C61" i="8"/>
  <c r="A62" i="8"/>
  <c r="B62" i="8"/>
  <c r="C62" i="8"/>
  <c r="A63" i="8"/>
  <c r="B63" i="8"/>
  <c r="C63" i="8"/>
  <c r="A64" i="8"/>
  <c r="B64" i="8"/>
  <c r="C64" i="8"/>
  <c r="A5" i="8"/>
  <c r="B5" i="8"/>
  <c r="C5" i="8"/>
  <c r="A2" i="8"/>
  <c r="AE6" i="7"/>
  <c r="AF6" i="7"/>
  <c r="AG6" i="7"/>
  <c r="AE7" i="7"/>
  <c r="AF7" i="7"/>
  <c r="AG7" i="7"/>
  <c r="AE8" i="7"/>
  <c r="AF8" i="7"/>
  <c r="AG8" i="7"/>
  <c r="AE9" i="7"/>
  <c r="AF9" i="7"/>
  <c r="AG9" i="7"/>
  <c r="AE10" i="7"/>
  <c r="AF10" i="7"/>
  <c r="AG10" i="7"/>
  <c r="AE11" i="7"/>
  <c r="AF11" i="7"/>
  <c r="AG11" i="7"/>
  <c r="AE12" i="7"/>
  <c r="AF12" i="7"/>
  <c r="AG12" i="7"/>
  <c r="AE13" i="7"/>
  <c r="AF13" i="7"/>
  <c r="AG13" i="7"/>
  <c r="AE14" i="7"/>
  <c r="AF14" i="7"/>
  <c r="AG14" i="7"/>
  <c r="AE15" i="7"/>
  <c r="AF15" i="7"/>
  <c r="AG15" i="7"/>
  <c r="AE16" i="7"/>
  <c r="AF16" i="7"/>
  <c r="AG16" i="7"/>
  <c r="AE17" i="7"/>
  <c r="AF17" i="7"/>
  <c r="AG17" i="7"/>
  <c r="AE18" i="7"/>
  <c r="AF18" i="7"/>
  <c r="AG18" i="7"/>
  <c r="AE19" i="7"/>
  <c r="AF19" i="7"/>
  <c r="AG19" i="7"/>
  <c r="AE20" i="7"/>
  <c r="AF20" i="7"/>
  <c r="AG20" i="7"/>
  <c r="AE21" i="7"/>
  <c r="AF21" i="7"/>
  <c r="AG21" i="7"/>
  <c r="AE22" i="7"/>
  <c r="AF22" i="7"/>
  <c r="AG22" i="7"/>
  <c r="AE23" i="7"/>
  <c r="AF23" i="7"/>
  <c r="AG23" i="7"/>
  <c r="AE24" i="7"/>
  <c r="AF24" i="7"/>
  <c r="AG24" i="7"/>
  <c r="AE25" i="7"/>
  <c r="AF25" i="7"/>
  <c r="AG25" i="7"/>
  <c r="AE26" i="7"/>
  <c r="AF26" i="7"/>
  <c r="AG26" i="7"/>
  <c r="AE27" i="7"/>
  <c r="AF27" i="7"/>
  <c r="AG27" i="7"/>
  <c r="AE28" i="7"/>
  <c r="AF28" i="7"/>
  <c r="AG28" i="7"/>
  <c r="AE29" i="7"/>
  <c r="AF29" i="7"/>
  <c r="AG29" i="7"/>
  <c r="AE30" i="7"/>
  <c r="AF30" i="7"/>
  <c r="AG30" i="7"/>
  <c r="AE31" i="7"/>
  <c r="AF31" i="7"/>
  <c r="AG31" i="7"/>
  <c r="AE32" i="7"/>
  <c r="AF32" i="7"/>
  <c r="AG32" i="7"/>
  <c r="AE33" i="7"/>
  <c r="AF33" i="7"/>
  <c r="AG33" i="7"/>
  <c r="AE34" i="7"/>
  <c r="AF34" i="7"/>
  <c r="AG34" i="7"/>
  <c r="AE35" i="7"/>
  <c r="AF35" i="7"/>
  <c r="AG35" i="7"/>
  <c r="AE36" i="7"/>
  <c r="AF36" i="7"/>
  <c r="AG36" i="7"/>
  <c r="AE37" i="7"/>
  <c r="AF37" i="7"/>
  <c r="AG37" i="7"/>
  <c r="AE38" i="7"/>
  <c r="AF38" i="7"/>
  <c r="AG38" i="7"/>
  <c r="AE39" i="7"/>
  <c r="AF39" i="7"/>
  <c r="AG39" i="7"/>
  <c r="AE40" i="7"/>
  <c r="AF40" i="7"/>
  <c r="AG40" i="7"/>
  <c r="AE41" i="7"/>
  <c r="AF41" i="7"/>
  <c r="AG41" i="7"/>
  <c r="AE42" i="7"/>
  <c r="AF42" i="7"/>
  <c r="AG42" i="7"/>
  <c r="AE43" i="7"/>
  <c r="AF43" i="7"/>
  <c r="AG43" i="7"/>
  <c r="AE44" i="7"/>
  <c r="AF44" i="7"/>
  <c r="AG44" i="7"/>
  <c r="AE45" i="7"/>
  <c r="AF45" i="7"/>
  <c r="AG45" i="7"/>
  <c r="AE46" i="7"/>
  <c r="AF46" i="7"/>
  <c r="AG46" i="7"/>
  <c r="AE47" i="7"/>
  <c r="AF47" i="7"/>
  <c r="AG47" i="7"/>
  <c r="AE48" i="7"/>
  <c r="AF48" i="7"/>
  <c r="AG48" i="7"/>
  <c r="AE49" i="7"/>
  <c r="AF49" i="7"/>
  <c r="AG49" i="7"/>
  <c r="AE50" i="7"/>
  <c r="AF50" i="7"/>
  <c r="AG50" i="7"/>
  <c r="AE51" i="7"/>
  <c r="AF51" i="7"/>
  <c r="AG51" i="7"/>
  <c r="AE52" i="7"/>
  <c r="AF52" i="7"/>
  <c r="AG52" i="7"/>
  <c r="AE53" i="7"/>
  <c r="AF53" i="7"/>
  <c r="AG53" i="7"/>
  <c r="AE54" i="7"/>
  <c r="AF54" i="7"/>
  <c r="AG54" i="7"/>
  <c r="AE55" i="7"/>
  <c r="AF55" i="7"/>
  <c r="AG55" i="7"/>
  <c r="AE56" i="7"/>
  <c r="AF56" i="7"/>
  <c r="AG56" i="7"/>
  <c r="AE57" i="7"/>
  <c r="AF57" i="7"/>
  <c r="AG57" i="7"/>
  <c r="AE58" i="7"/>
  <c r="AF58" i="7"/>
  <c r="AG58" i="7"/>
  <c r="AE59" i="7"/>
  <c r="AF59" i="7"/>
  <c r="AG59" i="7"/>
  <c r="AE60" i="7"/>
  <c r="AF60" i="7"/>
  <c r="AG60" i="7"/>
  <c r="AE61" i="7"/>
  <c r="AF61" i="7"/>
  <c r="AG61" i="7"/>
  <c r="AE62" i="7"/>
  <c r="AF62" i="7"/>
  <c r="AG62" i="7"/>
  <c r="AE63" i="7"/>
  <c r="AF63" i="7"/>
  <c r="AG63" i="7"/>
  <c r="AE64" i="7"/>
  <c r="AF64" i="7"/>
  <c r="AG64" i="7"/>
  <c r="AG5" i="7"/>
  <c r="AF5" i="7"/>
  <c r="AE5" i="7"/>
  <c r="AE2" i="7"/>
  <c r="Y6" i="7"/>
  <c r="Z6" i="7"/>
  <c r="AA6" i="7"/>
  <c r="Y7" i="7"/>
  <c r="Z7" i="7"/>
  <c r="AA7" i="7"/>
  <c r="Y8" i="7"/>
  <c r="Z8" i="7"/>
  <c r="AA8" i="7"/>
  <c r="Y9" i="7"/>
  <c r="Z9" i="7"/>
  <c r="AA9" i="7"/>
  <c r="Y10" i="7"/>
  <c r="Z10" i="7"/>
  <c r="AA10" i="7"/>
  <c r="Y11" i="7"/>
  <c r="Z11" i="7"/>
  <c r="AA11" i="7"/>
  <c r="Y12" i="7"/>
  <c r="Z12" i="7"/>
  <c r="AA12" i="7"/>
  <c r="Y13" i="7"/>
  <c r="Z13" i="7"/>
  <c r="AA13" i="7"/>
  <c r="Y14" i="7"/>
  <c r="Z14" i="7"/>
  <c r="AA14" i="7"/>
  <c r="Y15" i="7"/>
  <c r="Z15" i="7"/>
  <c r="AA15" i="7"/>
  <c r="Y16" i="7"/>
  <c r="Z16" i="7"/>
  <c r="AA16" i="7"/>
  <c r="Y17" i="7"/>
  <c r="Z17" i="7"/>
  <c r="AA17" i="7"/>
  <c r="Y18" i="7"/>
  <c r="Z18" i="7"/>
  <c r="AA18" i="7"/>
  <c r="Y19" i="7"/>
  <c r="Z19" i="7"/>
  <c r="AA19" i="7"/>
  <c r="Y20" i="7"/>
  <c r="Z20" i="7"/>
  <c r="AA20" i="7"/>
  <c r="Y21" i="7"/>
  <c r="Z21" i="7"/>
  <c r="AA21" i="7"/>
  <c r="Y22" i="7"/>
  <c r="Z22" i="7"/>
  <c r="AA22" i="7"/>
  <c r="Y23" i="7"/>
  <c r="Z23" i="7"/>
  <c r="AA23" i="7"/>
  <c r="Y24" i="7"/>
  <c r="Z24" i="7"/>
  <c r="AA24" i="7"/>
  <c r="Y25" i="7"/>
  <c r="Z25" i="7"/>
  <c r="AA25" i="7"/>
  <c r="Y26" i="7"/>
  <c r="Z26" i="7"/>
  <c r="AA26" i="7"/>
  <c r="Y27" i="7"/>
  <c r="Z27" i="7"/>
  <c r="AA27" i="7"/>
  <c r="Y28" i="7"/>
  <c r="Z28" i="7"/>
  <c r="AA28" i="7"/>
  <c r="Y29" i="7"/>
  <c r="Z29" i="7"/>
  <c r="AA29" i="7"/>
  <c r="Y30" i="7"/>
  <c r="Z30" i="7"/>
  <c r="AA30" i="7"/>
  <c r="Y31" i="7"/>
  <c r="Z31" i="7"/>
  <c r="AA31" i="7"/>
  <c r="Y32" i="7"/>
  <c r="Z32" i="7"/>
  <c r="AA32" i="7"/>
  <c r="Y33" i="7"/>
  <c r="Z33" i="7"/>
  <c r="AA33" i="7"/>
  <c r="Y34" i="7"/>
  <c r="Z34" i="7"/>
  <c r="AA34" i="7"/>
  <c r="Y35" i="7"/>
  <c r="Z35" i="7"/>
  <c r="AA35" i="7"/>
  <c r="Y36" i="7"/>
  <c r="Z36" i="7"/>
  <c r="AA36" i="7"/>
  <c r="Y37" i="7"/>
  <c r="Z37" i="7"/>
  <c r="AA37" i="7"/>
  <c r="Y38" i="7"/>
  <c r="Z38" i="7"/>
  <c r="AA38" i="7"/>
  <c r="Y39" i="7"/>
  <c r="Z39" i="7"/>
  <c r="AA39" i="7"/>
  <c r="Y40" i="7"/>
  <c r="Z40" i="7"/>
  <c r="AA40" i="7"/>
  <c r="Y41" i="7"/>
  <c r="Z41" i="7"/>
  <c r="AA41" i="7"/>
  <c r="Y42" i="7"/>
  <c r="Z42" i="7"/>
  <c r="AA42" i="7"/>
  <c r="Y43" i="7"/>
  <c r="Z43" i="7"/>
  <c r="AA43" i="7"/>
  <c r="Y44" i="7"/>
  <c r="Z44" i="7"/>
  <c r="AA44" i="7"/>
  <c r="Y45" i="7"/>
  <c r="Z45" i="7"/>
  <c r="AA45" i="7"/>
  <c r="Y46" i="7"/>
  <c r="Z46" i="7"/>
  <c r="AA46" i="7"/>
  <c r="Y47" i="7"/>
  <c r="Z47" i="7"/>
  <c r="AA47" i="7"/>
  <c r="Y48" i="7"/>
  <c r="Z48" i="7"/>
  <c r="AA48" i="7"/>
  <c r="Y49" i="7"/>
  <c r="Z49" i="7"/>
  <c r="AA49" i="7"/>
  <c r="Y50" i="7"/>
  <c r="Z50" i="7"/>
  <c r="AA50" i="7"/>
  <c r="Y51" i="7"/>
  <c r="Z51" i="7"/>
  <c r="AA51" i="7"/>
  <c r="Y52" i="7"/>
  <c r="Z52" i="7"/>
  <c r="AA52" i="7"/>
  <c r="Y53" i="7"/>
  <c r="Z53" i="7"/>
  <c r="AA53" i="7"/>
  <c r="Y54" i="7"/>
  <c r="Z54" i="7"/>
  <c r="AA54" i="7"/>
  <c r="Y55" i="7"/>
  <c r="Z55" i="7"/>
  <c r="AA55" i="7"/>
  <c r="Y56" i="7"/>
  <c r="Z56" i="7"/>
  <c r="AA56" i="7"/>
  <c r="Y57" i="7"/>
  <c r="Z57" i="7"/>
  <c r="AA57" i="7"/>
  <c r="Y58" i="7"/>
  <c r="Z58" i="7"/>
  <c r="AA58" i="7"/>
  <c r="Y59" i="7"/>
  <c r="Z59" i="7"/>
  <c r="AA59" i="7"/>
  <c r="Y60" i="7"/>
  <c r="Z60" i="7"/>
  <c r="AA60" i="7"/>
  <c r="Y61" i="7"/>
  <c r="Z61" i="7"/>
  <c r="AA61" i="7"/>
  <c r="Y62" i="7"/>
  <c r="Z62" i="7"/>
  <c r="AA62" i="7"/>
  <c r="Y63" i="7"/>
  <c r="Z63" i="7"/>
  <c r="AA63" i="7"/>
  <c r="Y64" i="7"/>
  <c r="Z64" i="7"/>
  <c r="AA64" i="7"/>
  <c r="AA5" i="7"/>
  <c r="Z5" i="7"/>
  <c r="Y5" i="7"/>
  <c r="Y2" i="7"/>
  <c r="S6" i="7"/>
  <c r="T6" i="7"/>
  <c r="U6" i="7"/>
  <c r="S7" i="7"/>
  <c r="T7" i="7"/>
  <c r="U7" i="7"/>
  <c r="S8" i="7"/>
  <c r="T8" i="7"/>
  <c r="U8" i="7"/>
  <c r="S9" i="7"/>
  <c r="T9" i="7"/>
  <c r="U9" i="7"/>
  <c r="S10" i="7"/>
  <c r="T10" i="7"/>
  <c r="U10" i="7"/>
  <c r="S11" i="7"/>
  <c r="T11" i="7"/>
  <c r="U11" i="7"/>
  <c r="S12" i="7"/>
  <c r="T12" i="7"/>
  <c r="U12" i="7"/>
  <c r="S13" i="7"/>
  <c r="T13" i="7"/>
  <c r="U13" i="7"/>
  <c r="S14" i="7"/>
  <c r="T14" i="7"/>
  <c r="U14" i="7"/>
  <c r="S15" i="7"/>
  <c r="T15" i="7"/>
  <c r="U15" i="7"/>
  <c r="S16" i="7"/>
  <c r="T16" i="7"/>
  <c r="U16" i="7"/>
  <c r="S17" i="7"/>
  <c r="T17" i="7"/>
  <c r="U17" i="7"/>
  <c r="S18" i="7"/>
  <c r="T18" i="7"/>
  <c r="U18" i="7"/>
  <c r="S19" i="7"/>
  <c r="T19" i="7"/>
  <c r="U19" i="7"/>
  <c r="S20" i="7"/>
  <c r="T20" i="7"/>
  <c r="U20" i="7"/>
  <c r="S21" i="7"/>
  <c r="T21" i="7"/>
  <c r="U21" i="7"/>
  <c r="S22" i="7"/>
  <c r="T22" i="7"/>
  <c r="U22" i="7"/>
  <c r="S23" i="7"/>
  <c r="T23" i="7"/>
  <c r="U23" i="7"/>
  <c r="S24" i="7"/>
  <c r="T24" i="7"/>
  <c r="U24" i="7"/>
  <c r="S25" i="7"/>
  <c r="T25" i="7"/>
  <c r="U25" i="7"/>
  <c r="S26" i="7"/>
  <c r="T26" i="7"/>
  <c r="U26" i="7"/>
  <c r="S27" i="7"/>
  <c r="T27" i="7"/>
  <c r="U27" i="7"/>
  <c r="S28" i="7"/>
  <c r="T28" i="7"/>
  <c r="U28" i="7"/>
  <c r="S29" i="7"/>
  <c r="T29" i="7"/>
  <c r="U29" i="7"/>
  <c r="S30" i="7"/>
  <c r="T30" i="7"/>
  <c r="U30" i="7"/>
  <c r="S31" i="7"/>
  <c r="T31" i="7"/>
  <c r="U31" i="7"/>
  <c r="S32" i="7"/>
  <c r="T32" i="7"/>
  <c r="U32" i="7"/>
  <c r="S33" i="7"/>
  <c r="T33" i="7"/>
  <c r="U33" i="7"/>
  <c r="S34" i="7"/>
  <c r="T34" i="7"/>
  <c r="U34" i="7"/>
  <c r="S35" i="7"/>
  <c r="T35" i="7"/>
  <c r="U35" i="7"/>
  <c r="S36" i="7"/>
  <c r="T36" i="7"/>
  <c r="U36" i="7"/>
  <c r="S37" i="7"/>
  <c r="T37" i="7"/>
  <c r="U37" i="7"/>
  <c r="S38" i="7"/>
  <c r="T38" i="7"/>
  <c r="U38" i="7"/>
  <c r="S39" i="7"/>
  <c r="T39" i="7"/>
  <c r="U39" i="7"/>
  <c r="S40" i="7"/>
  <c r="T40" i="7"/>
  <c r="U40" i="7"/>
  <c r="S41" i="7"/>
  <c r="T41" i="7"/>
  <c r="U41" i="7"/>
  <c r="S42" i="7"/>
  <c r="T42" i="7"/>
  <c r="U42" i="7"/>
  <c r="S43" i="7"/>
  <c r="T43" i="7"/>
  <c r="U43" i="7"/>
  <c r="S44" i="7"/>
  <c r="T44" i="7"/>
  <c r="U44" i="7"/>
  <c r="S45" i="7"/>
  <c r="T45" i="7"/>
  <c r="U45" i="7"/>
  <c r="S46" i="7"/>
  <c r="T46" i="7"/>
  <c r="U46" i="7"/>
  <c r="S47" i="7"/>
  <c r="T47" i="7"/>
  <c r="U47" i="7"/>
  <c r="S48" i="7"/>
  <c r="T48" i="7"/>
  <c r="U48" i="7"/>
  <c r="S49" i="7"/>
  <c r="T49" i="7"/>
  <c r="U49" i="7"/>
  <c r="S50" i="7"/>
  <c r="T50" i="7"/>
  <c r="U50" i="7"/>
  <c r="S51" i="7"/>
  <c r="T51" i="7"/>
  <c r="U51" i="7"/>
  <c r="S52" i="7"/>
  <c r="T52" i="7"/>
  <c r="U52" i="7"/>
  <c r="S53" i="7"/>
  <c r="T53" i="7"/>
  <c r="U53" i="7"/>
  <c r="S54" i="7"/>
  <c r="T54" i="7"/>
  <c r="U54" i="7"/>
  <c r="S55" i="7"/>
  <c r="T55" i="7"/>
  <c r="U55" i="7"/>
  <c r="S56" i="7"/>
  <c r="T56" i="7"/>
  <c r="U56" i="7"/>
  <c r="S57" i="7"/>
  <c r="T57" i="7"/>
  <c r="U57" i="7"/>
  <c r="S58" i="7"/>
  <c r="T58" i="7"/>
  <c r="U58" i="7"/>
  <c r="S59" i="7"/>
  <c r="T59" i="7"/>
  <c r="U59" i="7"/>
  <c r="S60" i="7"/>
  <c r="T60" i="7"/>
  <c r="U60" i="7"/>
  <c r="S61" i="7"/>
  <c r="T61" i="7"/>
  <c r="U61" i="7"/>
  <c r="S62" i="7"/>
  <c r="T62" i="7"/>
  <c r="U62" i="7"/>
  <c r="S63" i="7"/>
  <c r="T63" i="7"/>
  <c r="U63" i="7"/>
  <c r="S64" i="7"/>
  <c r="T64" i="7"/>
  <c r="U64" i="7"/>
  <c r="U5" i="7"/>
  <c r="T5" i="7"/>
  <c r="S5" i="7"/>
  <c r="S2" i="7"/>
  <c r="M2" i="7"/>
  <c r="M6" i="7"/>
  <c r="N6" i="7"/>
  <c r="O6" i="7"/>
  <c r="M7" i="7"/>
  <c r="N7" i="7"/>
  <c r="O7" i="7"/>
  <c r="M8" i="7"/>
  <c r="N8" i="7"/>
  <c r="O8" i="7"/>
  <c r="M9" i="7"/>
  <c r="N9" i="7"/>
  <c r="O9" i="7"/>
  <c r="M10" i="7"/>
  <c r="N10" i="7"/>
  <c r="O10" i="7"/>
  <c r="M11" i="7"/>
  <c r="N11" i="7"/>
  <c r="O11" i="7"/>
  <c r="M12" i="7"/>
  <c r="N12" i="7"/>
  <c r="O12" i="7"/>
  <c r="M13" i="7"/>
  <c r="N13" i="7"/>
  <c r="O13" i="7"/>
  <c r="M14" i="7"/>
  <c r="N14" i="7"/>
  <c r="O14" i="7"/>
  <c r="M15" i="7"/>
  <c r="N15" i="7"/>
  <c r="O15" i="7"/>
  <c r="M16" i="7"/>
  <c r="N16" i="7"/>
  <c r="O16" i="7"/>
  <c r="M17" i="7"/>
  <c r="N17" i="7"/>
  <c r="O17" i="7"/>
  <c r="M18" i="7"/>
  <c r="N18" i="7"/>
  <c r="O18" i="7"/>
  <c r="M19" i="7"/>
  <c r="N19" i="7"/>
  <c r="O19" i="7"/>
  <c r="M20" i="7"/>
  <c r="N20" i="7"/>
  <c r="O20" i="7"/>
  <c r="M21" i="7"/>
  <c r="N21" i="7"/>
  <c r="O21" i="7"/>
  <c r="M22" i="7"/>
  <c r="N22" i="7"/>
  <c r="O22" i="7"/>
  <c r="M23" i="7"/>
  <c r="N23" i="7"/>
  <c r="O23" i="7"/>
  <c r="M24" i="7"/>
  <c r="N24" i="7"/>
  <c r="O24" i="7"/>
  <c r="M25" i="7"/>
  <c r="N25" i="7"/>
  <c r="O25" i="7"/>
  <c r="M26" i="7"/>
  <c r="N26" i="7"/>
  <c r="O26" i="7"/>
  <c r="M27" i="7"/>
  <c r="N27" i="7"/>
  <c r="O27" i="7"/>
  <c r="M28" i="7"/>
  <c r="N28" i="7"/>
  <c r="O28" i="7"/>
  <c r="M29" i="7"/>
  <c r="N29" i="7"/>
  <c r="O29" i="7"/>
  <c r="M30" i="7"/>
  <c r="N30" i="7"/>
  <c r="O30" i="7"/>
  <c r="M31" i="7"/>
  <c r="N31" i="7"/>
  <c r="O31" i="7"/>
  <c r="M32" i="7"/>
  <c r="N32" i="7"/>
  <c r="O32" i="7"/>
  <c r="M33" i="7"/>
  <c r="N33" i="7"/>
  <c r="O33" i="7"/>
  <c r="M34" i="7"/>
  <c r="N34" i="7"/>
  <c r="O34" i="7"/>
  <c r="M35" i="7"/>
  <c r="N35" i="7"/>
  <c r="O35" i="7"/>
  <c r="M36" i="7"/>
  <c r="N36" i="7"/>
  <c r="O36" i="7"/>
  <c r="M37" i="7"/>
  <c r="N37" i="7"/>
  <c r="O37" i="7"/>
  <c r="M38" i="7"/>
  <c r="N38" i="7"/>
  <c r="O38" i="7"/>
  <c r="M39" i="7"/>
  <c r="N39" i="7"/>
  <c r="O39" i="7"/>
  <c r="M40" i="7"/>
  <c r="N40" i="7"/>
  <c r="O40" i="7"/>
  <c r="M41" i="7"/>
  <c r="N41" i="7"/>
  <c r="O41" i="7"/>
  <c r="M42" i="7"/>
  <c r="N42" i="7"/>
  <c r="O42" i="7"/>
  <c r="M43" i="7"/>
  <c r="N43" i="7"/>
  <c r="O43" i="7"/>
  <c r="M44" i="7"/>
  <c r="N44" i="7"/>
  <c r="O44" i="7"/>
  <c r="M45" i="7"/>
  <c r="N45" i="7"/>
  <c r="O45" i="7"/>
  <c r="M46" i="7"/>
  <c r="N46" i="7"/>
  <c r="O46" i="7"/>
  <c r="M47" i="7"/>
  <c r="N47" i="7"/>
  <c r="O47" i="7"/>
  <c r="M48" i="7"/>
  <c r="N48" i="7"/>
  <c r="O48" i="7"/>
  <c r="M49" i="7"/>
  <c r="N49" i="7"/>
  <c r="O49" i="7"/>
  <c r="M50" i="7"/>
  <c r="N50" i="7"/>
  <c r="O50" i="7"/>
  <c r="M51" i="7"/>
  <c r="N51" i="7"/>
  <c r="O51" i="7"/>
  <c r="M52" i="7"/>
  <c r="N52" i="7"/>
  <c r="O52" i="7"/>
  <c r="M53" i="7"/>
  <c r="N53" i="7"/>
  <c r="O53" i="7"/>
  <c r="M54" i="7"/>
  <c r="N54" i="7"/>
  <c r="O54" i="7"/>
  <c r="M55" i="7"/>
  <c r="N55" i="7"/>
  <c r="O55" i="7"/>
  <c r="M56" i="7"/>
  <c r="N56" i="7"/>
  <c r="O56" i="7"/>
  <c r="M57" i="7"/>
  <c r="N57" i="7"/>
  <c r="O57" i="7"/>
  <c r="M58" i="7"/>
  <c r="N58" i="7"/>
  <c r="O58" i="7"/>
  <c r="M59" i="7"/>
  <c r="N59" i="7"/>
  <c r="O59" i="7"/>
  <c r="M60" i="7"/>
  <c r="N60" i="7"/>
  <c r="O60" i="7"/>
  <c r="M61" i="7"/>
  <c r="N61" i="7"/>
  <c r="O61" i="7"/>
  <c r="M62" i="7"/>
  <c r="N62" i="7"/>
  <c r="O62" i="7"/>
  <c r="M63" i="7"/>
  <c r="N63" i="7"/>
  <c r="O63" i="7"/>
  <c r="M64" i="7"/>
  <c r="N64" i="7"/>
  <c r="O64" i="7"/>
  <c r="O5" i="7"/>
  <c r="N5" i="7"/>
  <c r="M5" i="7"/>
  <c r="G2" i="7"/>
  <c r="G6" i="7"/>
  <c r="H6" i="7"/>
  <c r="I6" i="7"/>
  <c r="G7" i="7"/>
  <c r="H7" i="7"/>
  <c r="I7" i="7"/>
  <c r="G8" i="7"/>
  <c r="H8" i="7"/>
  <c r="I8" i="7"/>
  <c r="G9" i="7"/>
  <c r="H9" i="7"/>
  <c r="I9" i="7"/>
  <c r="G10" i="7"/>
  <c r="H10" i="7"/>
  <c r="I10" i="7"/>
  <c r="G11" i="7"/>
  <c r="H11" i="7"/>
  <c r="I11" i="7"/>
  <c r="G12" i="7"/>
  <c r="H12" i="7"/>
  <c r="I12" i="7"/>
  <c r="G13" i="7"/>
  <c r="H13" i="7"/>
  <c r="I13" i="7"/>
  <c r="G14" i="7"/>
  <c r="H14" i="7"/>
  <c r="I14" i="7"/>
  <c r="G15" i="7"/>
  <c r="H15" i="7"/>
  <c r="I15" i="7"/>
  <c r="G16" i="7"/>
  <c r="H16" i="7"/>
  <c r="I16" i="7"/>
  <c r="G17" i="7"/>
  <c r="H17" i="7"/>
  <c r="I17" i="7"/>
  <c r="G18" i="7"/>
  <c r="H18" i="7"/>
  <c r="I18" i="7"/>
  <c r="G19" i="7"/>
  <c r="H19" i="7"/>
  <c r="I19" i="7"/>
  <c r="G20" i="7"/>
  <c r="H20" i="7"/>
  <c r="I20" i="7"/>
  <c r="G21" i="7"/>
  <c r="H21" i="7"/>
  <c r="I21" i="7"/>
  <c r="G22" i="7"/>
  <c r="H22" i="7"/>
  <c r="I22" i="7"/>
  <c r="G23" i="7"/>
  <c r="H23" i="7"/>
  <c r="I23" i="7"/>
  <c r="G24" i="7"/>
  <c r="H24" i="7"/>
  <c r="I24" i="7"/>
  <c r="G25" i="7"/>
  <c r="H25" i="7"/>
  <c r="I25" i="7"/>
  <c r="G26" i="7"/>
  <c r="H26" i="7"/>
  <c r="I26" i="7"/>
  <c r="G27" i="7"/>
  <c r="H27" i="7"/>
  <c r="I27" i="7"/>
  <c r="G28" i="7"/>
  <c r="H28" i="7"/>
  <c r="I28" i="7"/>
  <c r="G29" i="7"/>
  <c r="H29" i="7"/>
  <c r="I29" i="7"/>
  <c r="G30" i="7"/>
  <c r="H30" i="7"/>
  <c r="I30" i="7"/>
  <c r="G31" i="7"/>
  <c r="H31" i="7"/>
  <c r="I31" i="7"/>
  <c r="G32" i="7"/>
  <c r="H32" i="7"/>
  <c r="I32" i="7"/>
  <c r="G33" i="7"/>
  <c r="H33" i="7"/>
  <c r="I33" i="7"/>
  <c r="G34" i="7"/>
  <c r="H34" i="7"/>
  <c r="I34" i="7"/>
  <c r="G35" i="7"/>
  <c r="H35" i="7"/>
  <c r="I35" i="7"/>
  <c r="G36" i="7"/>
  <c r="H36" i="7"/>
  <c r="I36" i="7"/>
  <c r="G37" i="7"/>
  <c r="H37" i="7"/>
  <c r="I37" i="7"/>
  <c r="G38" i="7"/>
  <c r="H38" i="7"/>
  <c r="I38" i="7"/>
  <c r="G39" i="7"/>
  <c r="H39" i="7"/>
  <c r="I39" i="7"/>
  <c r="G40" i="7"/>
  <c r="H40" i="7"/>
  <c r="I40" i="7"/>
  <c r="G41" i="7"/>
  <c r="H41" i="7"/>
  <c r="I41" i="7"/>
  <c r="G42" i="7"/>
  <c r="H42" i="7"/>
  <c r="I42" i="7"/>
  <c r="G43" i="7"/>
  <c r="H43" i="7"/>
  <c r="I43" i="7"/>
  <c r="G44" i="7"/>
  <c r="H44" i="7"/>
  <c r="I44" i="7"/>
  <c r="G45" i="7"/>
  <c r="H45" i="7"/>
  <c r="I45" i="7"/>
  <c r="G46" i="7"/>
  <c r="H46" i="7"/>
  <c r="I46" i="7"/>
  <c r="G47" i="7"/>
  <c r="H47" i="7"/>
  <c r="I47" i="7"/>
  <c r="G48" i="7"/>
  <c r="H48" i="7"/>
  <c r="I48" i="7"/>
  <c r="G49" i="7"/>
  <c r="H49" i="7"/>
  <c r="I49" i="7"/>
  <c r="G50" i="7"/>
  <c r="H50" i="7"/>
  <c r="I50" i="7"/>
  <c r="G51" i="7"/>
  <c r="H51" i="7"/>
  <c r="I51" i="7"/>
  <c r="G52" i="7"/>
  <c r="H52" i="7"/>
  <c r="I52" i="7"/>
  <c r="G53" i="7"/>
  <c r="H53" i="7"/>
  <c r="I53" i="7"/>
  <c r="G54" i="7"/>
  <c r="H54" i="7"/>
  <c r="I54" i="7"/>
  <c r="G55" i="7"/>
  <c r="H55" i="7"/>
  <c r="I55" i="7"/>
  <c r="G56" i="7"/>
  <c r="H56" i="7"/>
  <c r="I56" i="7"/>
  <c r="G57" i="7"/>
  <c r="H57" i="7"/>
  <c r="I57" i="7"/>
  <c r="G58" i="7"/>
  <c r="H58" i="7"/>
  <c r="I58" i="7"/>
  <c r="G59" i="7"/>
  <c r="H59" i="7"/>
  <c r="I59" i="7"/>
  <c r="G60" i="7"/>
  <c r="H60" i="7"/>
  <c r="I60" i="7"/>
  <c r="G61" i="7"/>
  <c r="H61" i="7"/>
  <c r="I61" i="7"/>
  <c r="G62" i="7"/>
  <c r="H62" i="7"/>
  <c r="I62" i="7"/>
  <c r="G63" i="7"/>
  <c r="H63" i="7"/>
  <c r="I63" i="7"/>
  <c r="G64" i="7"/>
  <c r="H64" i="7"/>
  <c r="I64" i="7"/>
  <c r="I5" i="7"/>
  <c r="H5" i="7"/>
  <c r="G5" i="7"/>
  <c r="A6" i="7"/>
  <c r="B6" i="7"/>
  <c r="C6" i="7"/>
  <c r="A7" i="7"/>
  <c r="B7" i="7"/>
  <c r="C7" i="7"/>
  <c r="A8" i="7"/>
  <c r="B8" i="7"/>
  <c r="C8" i="7"/>
  <c r="A9" i="7"/>
  <c r="B9" i="7"/>
  <c r="C9" i="7"/>
  <c r="A10" i="7"/>
  <c r="B10" i="7"/>
  <c r="C10" i="7"/>
  <c r="A11" i="7"/>
  <c r="B11" i="7"/>
  <c r="C11" i="7"/>
  <c r="A12" i="7"/>
  <c r="B12" i="7"/>
  <c r="C12" i="7"/>
  <c r="A13" i="7"/>
  <c r="B13" i="7"/>
  <c r="C13" i="7"/>
  <c r="A14" i="7"/>
  <c r="B14" i="7"/>
  <c r="C14" i="7"/>
  <c r="A15" i="7"/>
  <c r="B15" i="7"/>
  <c r="C15" i="7"/>
  <c r="A16" i="7"/>
  <c r="B16" i="7"/>
  <c r="C16" i="7"/>
  <c r="A17" i="7"/>
  <c r="B17" i="7"/>
  <c r="C17" i="7"/>
  <c r="A18" i="7"/>
  <c r="B18" i="7"/>
  <c r="C18" i="7"/>
  <c r="A19" i="7"/>
  <c r="B19" i="7"/>
  <c r="C19" i="7"/>
  <c r="A20" i="7"/>
  <c r="B20" i="7"/>
  <c r="C20" i="7"/>
  <c r="A21" i="7"/>
  <c r="B21" i="7"/>
  <c r="C21" i="7"/>
  <c r="A22" i="7"/>
  <c r="B22" i="7"/>
  <c r="C22" i="7"/>
  <c r="A23" i="7"/>
  <c r="B23" i="7"/>
  <c r="C23" i="7"/>
  <c r="A24" i="7"/>
  <c r="B24" i="7"/>
  <c r="C24" i="7"/>
  <c r="A25" i="7"/>
  <c r="B25" i="7"/>
  <c r="C25" i="7"/>
  <c r="A26" i="7"/>
  <c r="B26" i="7"/>
  <c r="C26" i="7"/>
  <c r="A27" i="7"/>
  <c r="B27" i="7"/>
  <c r="C27" i="7"/>
  <c r="A28" i="7"/>
  <c r="B28" i="7"/>
  <c r="C28" i="7"/>
  <c r="A29" i="7"/>
  <c r="B29" i="7"/>
  <c r="C29" i="7"/>
  <c r="A30" i="7"/>
  <c r="B30" i="7"/>
  <c r="C30" i="7"/>
  <c r="A31" i="7"/>
  <c r="B31" i="7"/>
  <c r="C31" i="7"/>
  <c r="A32" i="7"/>
  <c r="B32" i="7"/>
  <c r="C32" i="7"/>
  <c r="A33" i="7"/>
  <c r="B33" i="7"/>
  <c r="C33" i="7"/>
  <c r="A34" i="7"/>
  <c r="B34" i="7"/>
  <c r="C34" i="7"/>
  <c r="A35" i="7"/>
  <c r="B35" i="7"/>
  <c r="C35" i="7"/>
  <c r="A36" i="7"/>
  <c r="B36" i="7"/>
  <c r="C36" i="7"/>
  <c r="A37" i="7"/>
  <c r="B37" i="7"/>
  <c r="C37" i="7"/>
  <c r="A38" i="7"/>
  <c r="B38" i="7"/>
  <c r="C38" i="7"/>
  <c r="A39" i="7"/>
  <c r="B39" i="7"/>
  <c r="C39" i="7"/>
  <c r="A40" i="7"/>
  <c r="B40" i="7"/>
  <c r="C40" i="7"/>
  <c r="A41" i="7"/>
  <c r="B41" i="7"/>
  <c r="C41" i="7"/>
  <c r="A42" i="7"/>
  <c r="B42" i="7"/>
  <c r="C42" i="7"/>
  <c r="A43" i="7"/>
  <c r="B43" i="7"/>
  <c r="C43" i="7"/>
  <c r="A44" i="7"/>
  <c r="B44" i="7"/>
  <c r="C44" i="7"/>
  <c r="A45" i="7"/>
  <c r="B45" i="7"/>
  <c r="C45" i="7"/>
  <c r="A46" i="7"/>
  <c r="B46" i="7"/>
  <c r="C46" i="7"/>
  <c r="A47" i="7"/>
  <c r="B47" i="7"/>
  <c r="C47" i="7"/>
  <c r="A48" i="7"/>
  <c r="B48" i="7"/>
  <c r="C48" i="7"/>
  <c r="A49" i="7"/>
  <c r="B49" i="7"/>
  <c r="C49" i="7"/>
  <c r="A50" i="7"/>
  <c r="B50" i="7"/>
  <c r="C50" i="7"/>
  <c r="A51" i="7"/>
  <c r="B51" i="7"/>
  <c r="C51" i="7"/>
  <c r="A52" i="7"/>
  <c r="B52" i="7"/>
  <c r="C52" i="7"/>
  <c r="A53" i="7"/>
  <c r="B53" i="7"/>
  <c r="C53" i="7"/>
  <c r="A54" i="7"/>
  <c r="B54" i="7"/>
  <c r="C54" i="7"/>
  <c r="A55" i="7"/>
  <c r="B55" i="7"/>
  <c r="C55" i="7"/>
  <c r="A56" i="7"/>
  <c r="B56" i="7"/>
  <c r="C56" i="7"/>
  <c r="A57" i="7"/>
  <c r="B57" i="7"/>
  <c r="C57" i="7"/>
  <c r="A58" i="7"/>
  <c r="B58" i="7"/>
  <c r="C58" i="7"/>
  <c r="A59" i="7"/>
  <c r="B59" i="7"/>
  <c r="C59" i="7"/>
  <c r="A60" i="7"/>
  <c r="B60" i="7"/>
  <c r="C60" i="7"/>
  <c r="A61" i="7"/>
  <c r="B61" i="7"/>
  <c r="C61" i="7"/>
  <c r="A62" i="7"/>
  <c r="B62" i="7"/>
  <c r="C62" i="7"/>
  <c r="A63" i="7"/>
  <c r="B63" i="7"/>
  <c r="C63" i="7"/>
  <c r="A64" i="7"/>
  <c r="B64" i="7"/>
  <c r="C64" i="7"/>
  <c r="A5" i="7"/>
  <c r="B5" i="7"/>
  <c r="C5" i="7"/>
  <c r="A2" i="7"/>
  <c r="E65" i="4"/>
  <c r="G65" i="4"/>
  <c r="I65" i="4"/>
  <c r="K65" i="4"/>
  <c r="E64" i="4"/>
  <c r="G64" i="4"/>
  <c r="I64" i="4"/>
  <c r="K64" i="4"/>
  <c r="E63" i="4"/>
  <c r="G63" i="4"/>
  <c r="I63" i="4"/>
  <c r="K63" i="4"/>
  <c r="E62" i="4"/>
  <c r="G62" i="4"/>
  <c r="I62" i="4"/>
  <c r="K62" i="4"/>
  <c r="E33" i="4"/>
  <c r="G33" i="4"/>
  <c r="I33" i="4"/>
  <c r="K33" i="4"/>
  <c r="E32" i="4"/>
  <c r="G32" i="4"/>
  <c r="I32" i="4"/>
  <c r="K32" i="4"/>
  <c r="E31" i="4"/>
  <c r="G31" i="4"/>
  <c r="I31" i="4"/>
  <c r="K31" i="4"/>
  <c r="E30" i="4"/>
  <c r="G30" i="4"/>
  <c r="I30" i="4"/>
  <c r="K30" i="4"/>
  <c r="E29" i="4"/>
  <c r="G29" i="4"/>
  <c r="I29" i="4"/>
  <c r="K29" i="4"/>
  <c r="E28" i="4"/>
  <c r="G28" i="4"/>
  <c r="I28" i="4"/>
  <c r="K28" i="4"/>
  <c r="A67" i="3"/>
  <c r="B67" i="3" s="1"/>
  <c r="E63" i="3"/>
  <c r="G63" i="3"/>
  <c r="I63" i="3"/>
  <c r="K63" i="3"/>
  <c r="E62" i="3"/>
  <c r="G62" i="3"/>
  <c r="I62" i="3"/>
  <c r="K62" i="3"/>
  <c r="E33" i="3"/>
  <c r="G33" i="3"/>
  <c r="I33" i="3"/>
  <c r="K33" i="3"/>
  <c r="E32" i="3"/>
  <c r="G32" i="3"/>
  <c r="I32" i="3"/>
  <c r="K32" i="3"/>
  <c r="E31" i="3"/>
  <c r="G31" i="3"/>
  <c r="I31" i="3"/>
  <c r="K31" i="3"/>
  <c r="E30" i="3"/>
  <c r="G30" i="3"/>
  <c r="I30" i="3"/>
  <c r="K30" i="3"/>
  <c r="E29" i="3"/>
  <c r="G29" i="3"/>
  <c r="I29" i="3"/>
  <c r="K29" i="3"/>
  <c r="E28" i="3"/>
  <c r="G28" i="3"/>
  <c r="I28" i="3"/>
  <c r="K28" i="3"/>
  <c r="AO1" i="10"/>
  <c r="AG1" i="10"/>
  <c r="Y1" i="10"/>
  <c r="Q1" i="10"/>
  <c r="I1" i="10"/>
  <c r="AQ64" i="10"/>
  <c r="AP64" i="10"/>
  <c r="AO64" i="10"/>
  <c r="AI64" i="10"/>
  <c r="AH64" i="10"/>
  <c r="AG64" i="10"/>
  <c r="AA64" i="10"/>
  <c r="Z64" i="10"/>
  <c r="Y64" i="10"/>
  <c r="S64" i="10"/>
  <c r="R64" i="10"/>
  <c r="Q64" i="10"/>
  <c r="K64" i="10"/>
  <c r="J64" i="10"/>
  <c r="I64" i="10"/>
  <c r="C64" i="10"/>
  <c r="B64" i="10"/>
  <c r="A64" i="10"/>
  <c r="AQ63" i="10"/>
  <c r="AP63" i="10"/>
  <c r="AO63" i="10"/>
  <c r="AI63" i="10"/>
  <c r="AH63" i="10"/>
  <c r="AG63" i="10"/>
  <c r="AA63" i="10"/>
  <c r="Z63" i="10"/>
  <c r="Y63" i="10"/>
  <c r="S63" i="10"/>
  <c r="R63" i="10"/>
  <c r="Q63" i="10"/>
  <c r="K63" i="10"/>
  <c r="J63" i="10"/>
  <c r="I63" i="10"/>
  <c r="C63" i="10"/>
  <c r="B63" i="10"/>
  <c r="A63" i="10"/>
  <c r="AQ62" i="10"/>
  <c r="AP62" i="10"/>
  <c r="AO62" i="10"/>
  <c r="AI62" i="10"/>
  <c r="AH62" i="10"/>
  <c r="AG62" i="10"/>
  <c r="AA62" i="10"/>
  <c r="Z62" i="10"/>
  <c r="Y62" i="10"/>
  <c r="S62" i="10"/>
  <c r="R62" i="10"/>
  <c r="Q62" i="10"/>
  <c r="K62" i="10"/>
  <c r="J62" i="10"/>
  <c r="I62" i="10"/>
  <c r="C62" i="10"/>
  <c r="B62" i="10"/>
  <c r="A62" i="10"/>
  <c r="AQ61" i="10"/>
  <c r="AP61" i="10"/>
  <c r="AO61" i="10"/>
  <c r="AI61" i="10"/>
  <c r="AH61" i="10"/>
  <c r="AG61" i="10"/>
  <c r="AA61" i="10"/>
  <c r="Z61" i="10"/>
  <c r="Y61" i="10"/>
  <c r="S61" i="10"/>
  <c r="R61" i="10"/>
  <c r="Q61" i="10"/>
  <c r="K61" i="10"/>
  <c r="J61" i="10"/>
  <c r="I61" i="10"/>
  <c r="C61" i="10"/>
  <c r="B61" i="10"/>
  <c r="A61" i="10"/>
  <c r="AQ60" i="10"/>
  <c r="AP60" i="10"/>
  <c r="AO60" i="10"/>
  <c r="AI60" i="10"/>
  <c r="AH60" i="10"/>
  <c r="AG60" i="10"/>
  <c r="AA60" i="10"/>
  <c r="Z60" i="10"/>
  <c r="Y60" i="10"/>
  <c r="S60" i="10"/>
  <c r="R60" i="10"/>
  <c r="Q60" i="10"/>
  <c r="K60" i="10"/>
  <c r="J60" i="10"/>
  <c r="I60" i="10"/>
  <c r="C60" i="10"/>
  <c r="B60" i="10"/>
  <c r="A60" i="10"/>
  <c r="AQ59" i="10"/>
  <c r="AP59" i="10"/>
  <c r="AO59" i="10"/>
  <c r="AI59" i="10"/>
  <c r="AH59" i="10"/>
  <c r="AG59" i="10"/>
  <c r="AA59" i="10"/>
  <c r="Z59" i="10"/>
  <c r="Y59" i="10"/>
  <c r="S59" i="10"/>
  <c r="R59" i="10"/>
  <c r="Q59" i="10"/>
  <c r="K59" i="10"/>
  <c r="J59" i="10"/>
  <c r="I59" i="10"/>
  <c r="C59" i="10"/>
  <c r="B59" i="10"/>
  <c r="A59" i="10"/>
  <c r="AQ58" i="10"/>
  <c r="AP58" i="10"/>
  <c r="AO58" i="10"/>
  <c r="AI58" i="10"/>
  <c r="AH58" i="10"/>
  <c r="AG58" i="10"/>
  <c r="AA58" i="10"/>
  <c r="Z58" i="10"/>
  <c r="Y58" i="10"/>
  <c r="S58" i="10"/>
  <c r="R58" i="10"/>
  <c r="Q58" i="10"/>
  <c r="K58" i="10"/>
  <c r="J58" i="10"/>
  <c r="I58" i="10"/>
  <c r="C58" i="10"/>
  <c r="B58" i="10"/>
  <c r="A58" i="10"/>
  <c r="AQ57" i="10"/>
  <c r="AP57" i="10"/>
  <c r="AO57" i="10"/>
  <c r="AI57" i="10"/>
  <c r="AH57" i="10"/>
  <c r="AG57" i="10"/>
  <c r="AA57" i="10"/>
  <c r="Z57" i="10"/>
  <c r="Y57" i="10"/>
  <c r="S57" i="10"/>
  <c r="R57" i="10"/>
  <c r="Q57" i="10"/>
  <c r="K57" i="10"/>
  <c r="J57" i="10"/>
  <c r="I57" i="10"/>
  <c r="C57" i="10"/>
  <c r="B57" i="10"/>
  <c r="A57" i="10"/>
  <c r="AQ56" i="10"/>
  <c r="AP56" i="10"/>
  <c r="AO56" i="10"/>
  <c r="AI56" i="10"/>
  <c r="AH56" i="10"/>
  <c r="AG56" i="10"/>
  <c r="AA56" i="10"/>
  <c r="Z56" i="10"/>
  <c r="Y56" i="10"/>
  <c r="S56" i="10"/>
  <c r="R56" i="10"/>
  <c r="Q56" i="10"/>
  <c r="K56" i="10"/>
  <c r="J56" i="10"/>
  <c r="I56" i="10"/>
  <c r="C56" i="10"/>
  <c r="B56" i="10"/>
  <c r="A56" i="10"/>
  <c r="AQ55" i="10"/>
  <c r="AP55" i="10"/>
  <c r="AO55" i="10"/>
  <c r="AI55" i="10"/>
  <c r="AH55" i="10"/>
  <c r="AG55" i="10"/>
  <c r="AA55" i="10"/>
  <c r="Z55" i="10"/>
  <c r="Y55" i="10"/>
  <c r="S55" i="10"/>
  <c r="R55" i="10"/>
  <c r="Q55" i="10"/>
  <c r="K55" i="10"/>
  <c r="J55" i="10"/>
  <c r="I55" i="10"/>
  <c r="C55" i="10"/>
  <c r="B55" i="10"/>
  <c r="A55" i="10"/>
  <c r="AQ54" i="10"/>
  <c r="AP54" i="10"/>
  <c r="AO54" i="10"/>
  <c r="AI54" i="10"/>
  <c r="AH54" i="10"/>
  <c r="AG54" i="10"/>
  <c r="AA54" i="10"/>
  <c r="Z54" i="10"/>
  <c r="Y54" i="10"/>
  <c r="S54" i="10"/>
  <c r="R54" i="10"/>
  <c r="Q54" i="10"/>
  <c r="K54" i="10"/>
  <c r="J54" i="10"/>
  <c r="I54" i="10"/>
  <c r="C54" i="10"/>
  <c r="B54" i="10"/>
  <c r="A54" i="10"/>
  <c r="AQ53" i="10"/>
  <c r="AP53" i="10"/>
  <c r="AO53" i="10"/>
  <c r="AI53" i="10"/>
  <c r="AH53" i="10"/>
  <c r="AG53" i="10"/>
  <c r="AA53" i="10"/>
  <c r="Z53" i="10"/>
  <c r="Y53" i="10"/>
  <c r="S53" i="10"/>
  <c r="R53" i="10"/>
  <c r="Q53" i="10"/>
  <c r="K53" i="10"/>
  <c r="J53" i="10"/>
  <c r="I53" i="10"/>
  <c r="C53" i="10"/>
  <c r="B53" i="10"/>
  <c r="A53" i="10"/>
  <c r="AQ52" i="10"/>
  <c r="AP52" i="10"/>
  <c r="AO52" i="10"/>
  <c r="AI52" i="10"/>
  <c r="AH52" i="10"/>
  <c r="AG52" i="10"/>
  <c r="AA52" i="10"/>
  <c r="Z52" i="10"/>
  <c r="Y52" i="10"/>
  <c r="S52" i="10"/>
  <c r="R52" i="10"/>
  <c r="Q52" i="10"/>
  <c r="K52" i="10"/>
  <c r="J52" i="10"/>
  <c r="I52" i="10"/>
  <c r="C52" i="10"/>
  <c r="B52" i="10"/>
  <c r="A52" i="10"/>
  <c r="AQ51" i="10"/>
  <c r="AP51" i="10"/>
  <c r="AO51" i="10"/>
  <c r="AI51" i="10"/>
  <c r="AH51" i="10"/>
  <c r="AG51" i="10"/>
  <c r="AA51" i="10"/>
  <c r="Z51" i="10"/>
  <c r="Y51" i="10"/>
  <c r="S51" i="10"/>
  <c r="R51" i="10"/>
  <c r="Q51" i="10"/>
  <c r="K51" i="10"/>
  <c r="J51" i="10"/>
  <c r="I51" i="10"/>
  <c r="C51" i="10"/>
  <c r="B51" i="10"/>
  <c r="A51" i="10"/>
  <c r="AQ50" i="10"/>
  <c r="AP50" i="10"/>
  <c r="AO50" i="10"/>
  <c r="AI50" i="10"/>
  <c r="AH50" i="10"/>
  <c r="AG50" i="10"/>
  <c r="AA50" i="10"/>
  <c r="Z50" i="10"/>
  <c r="Y50" i="10"/>
  <c r="S50" i="10"/>
  <c r="R50" i="10"/>
  <c r="Q50" i="10"/>
  <c r="K50" i="10"/>
  <c r="J50" i="10"/>
  <c r="I50" i="10"/>
  <c r="C50" i="10"/>
  <c r="B50" i="10"/>
  <c r="A50" i="10"/>
  <c r="AQ49" i="10"/>
  <c r="AP49" i="10"/>
  <c r="AO49" i="10"/>
  <c r="AI49" i="10"/>
  <c r="AH49" i="10"/>
  <c r="AG49" i="10"/>
  <c r="AA49" i="10"/>
  <c r="Z49" i="10"/>
  <c r="Y49" i="10"/>
  <c r="S49" i="10"/>
  <c r="R49" i="10"/>
  <c r="Q49" i="10"/>
  <c r="K49" i="10"/>
  <c r="J49" i="10"/>
  <c r="I49" i="10"/>
  <c r="C49" i="10"/>
  <c r="B49" i="10"/>
  <c r="A49" i="10"/>
  <c r="AQ48" i="10"/>
  <c r="AP48" i="10"/>
  <c r="AO48" i="10"/>
  <c r="AI48" i="10"/>
  <c r="AH48" i="10"/>
  <c r="AG48" i="10"/>
  <c r="AA48" i="10"/>
  <c r="Z48" i="10"/>
  <c r="Y48" i="10"/>
  <c r="S48" i="10"/>
  <c r="R48" i="10"/>
  <c r="Q48" i="10"/>
  <c r="K48" i="10"/>
  <c r="J48" i="10"/>
  <c r="I48" i="10"/>
  <c r="C48" i="10"/>
  <c r="B48" i="10"/>
  <c r="A48" i="10"/>
  <c r="AQ47" i="10"/>
  <c r="AP47" i="10"/>
  <c r="AO47" i="10"/>
  <c r="AI47" i="10"/>
  <c r="AH47" i="10"/>
  <c r="AG47" i="10"/>
  <c r="AA47" i="10"/>
  <c r="Z47" i="10"/>
  <c r="Y47" i="10"/>
  <c r="S47" i="10"/>
  <c r="R47" i="10"/>
  <c r="Q47" i="10"/>
  <c r="K47" i="10"/>
  <c r="J47" i="10"/>
  <c r="I47" i="10"/>
  <c r="C47" i="10"/>
  <c r="B47" i="10"/>
  <c r="A47" i="10"/>
  <c r="AQ46" i="10"/>
  <c r="AP46" i="10"/>
  <c r="AO46" i="10"/>
  <c r="AI46" i="10"/>
  <c r="AH46" i="10"/>
  <c r="AG46" i="10"/>
  <c r="AA46" i="10"/>
  <c r="Z46" i="10"/>
  <c r="Y46" i="10"/>
  <c r="S46" i="10"/>
  <c r="R46" i="10"/>
  <c r="Q46" i="10"/>
  <c r="K46" i="10"/>
  <c r="J46" i="10"/>
  <c r="I46" i="10"/>
  <c r="C46" i="10"/>
  <c r="B46" i="10"/>
  <c r="A46" i="10"/>
  <c r="AQ45" i="10"/>
  <c r="AP45" i="10"/>
  <c r="AO45" i="10"/>
  <c r="AI45" i="10"/>
  <c r="AH45" i="10"/>
  <c r="AG45" i="10"/>
  <c r="AA45" i="10"/>
  <c r="Z45" i="10"/>
  <c r="Y45" i="10"/>
  <c r="S45" i="10"/>
  <c r="R45" i="10"/>
  <c r="Q45" i="10"/>
  <c r="K45" i="10"/>
  <c r="J45" i="10"/>
  <c r="I45" i="10"/>
  <c r="C45" i="10"/>
  <c r="B45" i="10"/>
  <c r="A45" i="10"/>
  <c r="AQ44" i="10"/>
  <c r="AP44" i="10"/>
  <c r="AO44" i="10"/>
  <c r="AI44" i="10"/>
  <c r="AH44" i="10"/>
  <c r="AG44" i="10"/>
  <c r="AA44" i="10"/>
  <c r="Z44" i="10"/>
  <c r="Y44" i="10"/>
  <c r="S44" i="10"/>
  <c r="R44" i="10"/>
  <c r="Q44" i="10"/>
  <c r="K44" i="10"/>
  <c r="J44" i="10"/>
  <c r="I44" i="10"/>
  <c r="C44" i="10"/>
  <c r="B44" i="10"/>
  <c r="A44" i="10"/>
  <c r="AQ43" i="10"/>
  <c r="AP43" i="10"/>
  <c r="AO43" i="10"/>
  <c r="AI43" i="10"/>
  <c r="AH43" i="10"/>
  <c r="AG43" i="10"/>
  <c r="AA43" i="10"/>
  <c r="Z43" i="10"/>
  <c r="Y43" i="10"/>
  <c r="S43" i="10"/>
  <c r="R43" i="10"/>
  <c r="Q43" i="10"/>
  <c r="K43" i="10"/>
  <c r="J43" i="10"/>
  <c r="I43" i="10"/>
  <c r="C43" i="10"/>
  <c r="B43" i="10"/>
  <c r="A43" i="10"/>
  <c r="AQ42" i="10"/>
  <c r="AP42" i="10"/>
  <c r="AO42" i="10"/>
  <c r="AI42" i="10"/>
  <c r="AH42" i="10"/>
  <c r="AG42" i="10"/>
  <c r="AA42" i="10"/>
  <c r="Z42" i="10"/>
  <c r="Y42" i="10"/>
  <c r="S42" i="10"/>
  <c r="R42" i="10"/>
  <c r="Q42" i="10"/>
  <c r="K42" i="10"/>
  <c r="J42" i="10"/>
  <c r="I42" i="10"/>
  <c r="C42" i="10"/>
  <c r="B42" i="10"/>
  <c r="A42" i="10"/>
  <c r="AQ41" i="10"/>
  <c r="AP41" i="10"/>
  <c r="AO41" i="10"/>
  <c r="AI41" i="10"/>
  <c r="AH41" i="10"/>
  <c r="AG41" i="10"/>
  <c r="AA41" i="10"/>
  <c r="Z41" i="10"/>
  <c r="Y41" i="10"/>
  <c r="S41" i="10"/>
  <c r="R41" i="10"/>
  <c r="Q41" i="10"/>
  <c r="K41" i="10"/>
  <c r="J41" i="10"/>
  <c r="I41" i="10"/>
  <c r="C41" i="10"/>
  <c r="B41" i="10"/>
  <c r="A41" i="10"/>
  <c r="AQ40" i="10"/>
  <c r="AP40" i="10"/>
  <c r="AO40" i="10"/>
  <c r="AI40" i="10"/>
  <c r="AH40" i="10"/>
  <c r="AG40" i="10"/>
  <c r="AA40" i="10"/>
  <c r="Z40" i="10"/>
  <c r="Y40" i="10"/>
  <c r="S40" i="10"/>
  <c r="R40" i="10"/>
  <c r="Q40" i="10"/>
  <c r="K40" i="10"/>
  <c r="J40" i="10"/>
  <c r="I40" i="10"/>
  <c r="C40" i="10"/>
  <c r="B40" i="10"/>
  <c r="A40" i="10"/>
  <c r="AQ39" i="10"/>
  <c r="AP39" i="10"/>
  <c r="AO39" i="10"/>
  <c r="AI39" i="10"/>
  <c r="AH39" i="10"/>
  <c r="AG39" i="10"/>
  <c r="AA39" i="10"/>
  <c r="Z39" i="10"/>
  <c r="Y39" i="10"/>
  <c r="S39" i="10"/>
  <c r="R39" i="10"/>
  <c r="Q39" i="10"/>
  <c r="K39" i="10"/>
  <c r="J39" i="10"/>
  <c r="I39" i="10"/>
  <c r="C39" i="10"/>
  <c r="B39" i="10"/>
  <c r="A39" i="10"/>
  <c r="AQ38" i="10"/>
  <c r="AP38" i="10"/>
  <c r="AO38" i="10"/>
  <c r="AI38" i="10"/>
  <c r="AH38" i="10"/>
  <c r="AG38" i="10"/>
  <c r="AA38" i="10"/>
  <c r="Z38" i="10"/>
  <c r="Y38" i="10"/>
  <c r="S38" i="10"/>
  <c r="R38" i="10"/>
  <c r="Q38" i="10"/>
  <c r="K38" i="10"/>
  <c r="J38" i="10"/>
  <c r="I38" i="10"/>
  <c r="C38" i="10"/>
  <c r="B38" i="10"/>
  <c r="A38" i="10"/>
  <c r="AQ37" i="10"/>
  <c r="AP37" i="10"/>
  <c r="AO37" i="10"/>
  <c r="AI37" i="10"/>
  <c r="AH37" i="10"/>
  <c r="AG37" i="10"/>
  <c r="AA37" i="10"/>
  <c r="Z37" i="10"/>
  <c r="Y37" i="10"/>
  <c r="S37" i="10"/>
  <c r="R37" i="10"/>
  <c r="Q37" i="10"/>
  <c r="K37" i="10"/>
  <c r="J37" i="10"/>
  <c r="I37" i="10"/>
  <c r="C37" i="10"/>
  <c r="B37" i="10"/>
  <c r="A37" i="10"/>
  <c r="AQ36" i="10"/>
  <c r="AP36" i="10"/>
  <c r="AO36" i="10"/>
  <c r="AI36" i="10"/>
  <c r="AH36" i="10"/>
  <c r="AG36" i="10"/>
  <c r="AA36" i="10"/>
  <c r="Z36" i="10"/>
  <c r="Y36" i="10"/>
  <c r="S36" i="10"/>
  <c r="R36" i="10"/>
  <c r="Q36" i="10"/>
  <c r="K36" i="10"/>
  <c r="J36" i="10"/>
  <c r="I36" i="10"/>
  <c r="C36" i="10"/>
  <c r="B36" i="10"/>
  <c r="A36" i="10"/>
  <c r="AQ35" i="10"/>
  <c r="AP35" i="10"/>
  <c r="AO35" i="10"/>
  <c r="AI35" i="10"/>
  <c r="AH35" i="10"/>
  <c r="AG35" i="10"/>
  <c r="AA35" i="10"/>
  <c r="Z35" i="10"/>
  <c r="Y35" i="10"/>
  <c r="S35" i="10"/>
  <c r="R35" i="10"/>
  <c r="Q35" i="10"/>
  <c r="K35" i="10"/>
  <c r="J35" i="10"/>
  <c r="I35" i="10"/>
  <c r="C35" i="10"/>
  <c r="B35" i="10"/>
  <c r="A35" i="10"/>
  <c r="AQ34" i="10"/>
  <c r="AP34" i="10"/>
  <c r="AO34" i="10"/>
  <c r="AI34" i="10"/>
  <c r="AH34" i="10"/>
  <c r="AG34" i="10"/>
  <c r="AA34" i="10"/>
  <c r="Z34" i="10"/>
  <c r="Y34" i="10"/>
  <c r="S34" i="10"/>
  <c r="R34" i="10"/>
  <c r="Q34" i="10"/>
  <c r="K34" i="10"/>
  <c r="J34" i="10"/>
  <c r="I34" i="10"/>
  <c r="C34" i="10"/>
  <c r="B34" i="10"/>
  <c r="A34" i="10"/>
  <c r="AQ33" i="10"/>
  <c r="AP33" i="10"/>
  <c r="AO33" i="10"/>
  <c r="AI33" i="10"/>
  <c r="AH33" i="10"/>
  <c r="AG33" i="10"/>
  <c r="AA33" i="10"/>
  <c r="Z33" i="10"/>
  <c r="Y33" i="10"/>
  <c r="S33" i="10"/>
  <c r="R33" i="10"/>
  <c r="Q33" i="10"/>
  <c r="K33" i="10"/>
  <c r="J33" i="10"/>
  <c r="I33" i="10"/>
  <c r="C33" i="10"/>
  <c r="B33" i="10"/>
  <c r="A33" i="10"/>
  <c r="AQ32" i="10"/>
  <c r="AP32" i="10"/>
  <c r="AO32" i="10"/>
  <c r="AI32" i="10"/>
  <c r="AH32" i="10"/>
  <c r="AG32" i="10"/>
  <c r="AA32" i="10"/>
  <c r="Z32" i="10"/>
  <c r="Y32" i="10"/>
  <c r="S32" i="10"/>
  <c r="R32" i="10"/>
  <c r="Q32" i="10"/>
  <c r="K32" i="10"/>
  <c r="J32" i="10"/>
  <c r="I32" i="10"/>
  <c r="C32" i="10"/>
  <c r="B32" i="10"/>
  <c r="A32" i="10"/>
  <c r="AQ31" i="10"/>
  <c r="AP31" i="10"/>
  <c r="AO31" i="10"/>
  <c r="AI31" i="10"/>
  <c r="AH31" i="10"/>
  <c r="AG31" i="10"/>
  <c r="AA31" i="10"/>
  <c r="Z31" i="10"/>
  <c r="Y31" i="10"/>
  <c r="S31" i="10"/>
  <c r="R31" i="10"/>
  <c r="Q31" i="10"/>
  <c r="K31" i="10"/>
  <c r="J31" i="10"/>
  <c r="I31" i="10"/>
  <c r="C31" i="10"/>
  <c r="B31" i="10"/>
  <c r="A31" i="10"/>
  <c r="AQ30" i="10"/>
  <c r="AP30" i="10"/>
  <c r="AO30" i="10"/>
  <c r="AI30" i="10"/>
  <c r="AH30" i="10"/>
  <c r="AG30" i="10"/>
  <c r="AA30" i="10"/>
  <c r="Z30" i="10"/>
  <c r="Y30" i="10"/>
  <c r="S30" i="10"/>
  <c r="R30" i="10"/>
  <c r="Q30" i="10"/>
  <c r="K30" i="10"/>
  <c r="J30" i="10"/>
  <c r="I30" i="10"/>
  <c r="C30" i="10"/>
  <c r="B30" i="10"/>
  <c r="A30" i="10"/>
  <c r="AQ29" i="10"/>
  <c r="AP29" i="10"/>
  <c r="AO29" i="10"/>
  <c r="AI29" i="10"/>
  <c r="AH29" i="10"/>
  <c r="AG29" i="10"/>
  <c r="AA29" i="10"/>
  <c r="Z29" i="10"/>
  <c r="Y29" i="10"/>
  <c r="S29" i="10"/>
  <c r="R29" i="10"/>
  <c r="Q29" i="10"/>
  <c r="K29" i="10"/>
  <c r="J29" i="10"/>
  <c r="I29" i="10"/>
  <c r="C29" i="10"/>
  <c r="B29" i="10"/>
  <c r="A29" i="10"/>
  <c r="AQ28" i="10"/>
  <c r="AP28" i="10"/>
  <c r="AO28" i="10"/>
  <c r="AI28" i="10"/>
  <c r="AH28" i="10"/>
  <c r="AG28" i="10"/>
  <c r="AA28" i="10"/>
  <c r="Z28" i="10"/>
  <c r="Y28" i="10"/>
  <c r="S28" i="10"/>
  <c r="R28" i="10"/>
  <c r="Q28" i="10"/>
  <c r="K28" i="10"/>
  <c r="J28" i="10"/>
  <c r="I28" i="10"/>
  <c r="C28" i="10"/>
  <c r="B28" i="10"/>
  <c r="A28" i="10"/>
  <c r="AQ27" i="10"/>
  <c r="AP27" i="10"/>
  <c r="AO27" i="10"/>
  <c r="AI27" i="10"/>
  <c r="AH27" i="10"/>
  <c r="AG27" i="10"/>
  <c r="AA27" i="10"/>
  <c r="Z27" i="10"/>
  <c r="Y27" i="10"/>
  <c r="S27" i="10"/>
  <c r="R27" i="10"/>
  <c r="Q27" i="10"/>
  <c r="K27" i="10"/>
  <c r="J27" i="10"/>
  <c r="I27" i="10"/>
  <c r="C27" i="10"/>
  <c r="B27" i="10"/>
  <c r="A27" i="10"/>
  <c r="AQ26" i="10"/>
  <c r="AP26" i="10"/>
  <c r="AO26" i="10"/>
  <c r="AI26" i="10"/>
  <c r="AH26" i="10"/>
  <c r="AG26" i="10"/>
  <c r="AA26" i="10"/>
  <c r="Z26" i="10"/>
  <c r="Y26" i="10"/>
  <c r="S26" i="10"/>
  <c r="R26" i="10"/>
  <c r="Q26" i="10"/>
  <c r="K26" i="10"/>
  <c r="J26" i="10"/>
  <c r="I26" i="10"/>
  <c r="C26" i="10"/>
  <c r="B26" i="10"/>
  <c r="A26" i="10"/>
  <c r="AQ25" i="10"/>
  <c r="AP25" i="10"/>
  <c r="AO25" i="10"/>
  <c r="AI25" i="10"/>
  <c r="AH25" i="10"/>
  <c r="AG25" i="10"/>
  <c r="AA25" i="10"/>
  <c r="Z25" i="10"/>
  <c r="Y25" i="10"/>
  <c r="S25" i="10"/>
  <c r="R25" i="10"/>
  <c r="Q25" i="10"/>
  <c r="K25" i="10"/>
  <c r="J25" i="10"/>
  <c r="I25" i="10"/>
  <c r="C25" i="10"/>
  <c r="B25" i="10"/>
  <c r="A25" i="10"/>
  <c r="AQ24" i="10"/>
  <c r="AP24" i="10"/>
  <c r="AO24" i="10"/>
  <c r="AI24" i="10"/>
  <c r="AH24" i="10"/>
  <c r="AG24" i="10"/>
  <c r="AA24" i="10"/>
  <c r="Z24" i="10"/>
  <c r="Y24" i="10"/>
  <c r="S24" i="10"/>
  <c r="R24" i="10"/>
  <c r="Q24" i="10"/>
  <c r="K24" i="10"/>
  <c r="J24" i="10"/>
  <c r="I24" i="10"/>
  <c r="C24" i="10"/>
  <c r="B24" i="10"/>
  <c r="A24" i="10"/>
  <c r="AQ23" i="10"/>
  <c r="AP23" i="10"/>
  <c r="AO23" i="10"/>
  <c r="AI23" i="10"/>
  <c r="AH23" i="10"/>
  <c r="AG23" i="10"/>
  <c r="AA23" i="10"/>
  <c r="Z23" i="10"/>
  <c r="Y23" i="10"/>
  <c r="S23" i="10"/>
  <c r="R23" i="10"/>
  <c r="Q23" i="10"/>
  <c r="K23" i="10"/>
  <c r="J23" i="10"/>
  <c r="I23" i="10"/>
  <c r="C23" i="10"/>
  <c r="B23" i="10"/>
  <c r="A23" i="10"/>
  <c r="AQ22" i="10"/>
  <c r="AP22" i="10"/>
  <c r="AO22" i="10"/>
  <c r="AI22" i="10"/>
  <c r="AH22" i="10"/>
  <c r="AG22" i="10"/>
  <c r="AA22" i="10"/>
  <c r="Z22" i="10"/>
  <c r="Y22" i="10"/>
  <c r="S22" i="10"/>
  <c r="R22" i="10"/>
  <c r="Q22" i="10"/>
  <c r="K22" i="10"/>
  <c r="J22" i="10"/>
  <c r="I22" i="10"/>
  <c r="C22" i="10"/>
  <c r="B22" i="10"/>
  <c r="A22" i="10"/>
  <c r="AQ21" i="10"/>
  <c r="AP21" i="10"/>
  <c r="AO21" i="10"/>
  <c r="AI21" i="10"/>
  <c r="AH21" i="10"/>
  <c r="AG21" i="10"/>
  <c r="AA21" i="10"/>
  <c r="Z21" i="10"/>
  <c r="Y21" i="10"/>
  <c r="S21" i="10"/>
  <c r="R21" i="10"/>
  <c r="Q21" i="10"/>
  <c r="K21" i="10"/>
  <c r="J21" i="10"/>
  <c r="I21" i="10"/>
  <c r="C21" i="10"/>
  <c r="B21" i="10"/>
  <c r="A21" i="10"/>
  <c r="AQ20" i="10"/>
  <c r="AP20" i="10"/>
  <c r="AO20" i="10"/>
  <c r="AI20" i="10"/>
  <c r="AH20" i="10"/>
  <c r="AG20" i="10"/>
  <c r="AA20" i="10"/>
  <c r="Z20" i="10"/>
  <c r="Y20" i="10"/>
  <c r="S20" i="10"/>
  <c r="R20" i="10"/>
  <c r="Q20" i="10"/>
  <c r="K20" i="10"/>
  <c r="J20" i="10"/>
  <c r="I20" i="10"/>
  <c r="C20" i="10"/>
  <c r="B20" i="10"/>
  <c r="A20" i="10"/>
  <c r="AQ19" i="10"/>
  <c r="AP19" i="10"/>
  <c r="AO19" i="10"/>
  <c r="AI19" i="10"/>
  <c r="AH19" i="10"/>
  <c r="AG19" i="10"/>
  <c r="AA19" i="10"/>
  <c r="Z19" i="10"/>
  <c r="Y19" i="10"/>
  <c r="S19" i="10"/>
  <c r="R19" i="10"/>
  <c r="Q19" i="10"/>
  <c r="K19" i="10"/>
  <c r="J19" i="10"/>
  <c r="I19" i="10"/>
  <c r="C19" i="10"/>
  <c r="B19" i="10"/>
  <c r="A19" i="10"/>
  <c r="AQ18" i="10"/>
  <c r="AP18" i="10"/>
  <c r="AO18" i="10"/>
  <c r="AI18" i="10"/>
  <c r="AH18" i="10"/>
  <c r="AG18" i="10"/>
  <c r="AA18" i="10"/>
  <c r="Z18" i="10"/>
  <c r="Y18" i="10"/>
  <c r="S18" i="10"/>
  <c r="R18" i="10"/>
  <c r="Q18" i="10"/>
  <c r="K18" i="10"/>
  <c r="J18" i="10"/>
  <c r="I18" i="10"/>
  <c r="C18" i="10"/>
  <c r="B18" i="10"/>
  <c r="A18" i="10"/>
  <c r="AQ17" i="10"/>
  <c r="AP17" i="10"/>
  <c r="AO17" i="10"/>
  <c r="AI17" i="10"/>
  <c r="AH17" i="10"/>
  <c r="AG17" i="10"/>
  <c r="AA17" i="10"/>
  <c r="Z17" i="10"/>
  <c r="Y17" i="10"/>
  <c r="S17" i="10"/>
  <c r="R17" i="10"/>
  <c r="Q17" i="10"/>
  <c r="K17" i="10"/>
  <c r="J17" i="10"/>
  <c r="I17" i="10"/>
  <c r="C17" i="10"/>
  <c r="B17" i="10"/>
  <c r="A17" i="10"/>
  <c r="AQ16" i="10"/>
  <c r="AP16" i="10"/>
  <c r="AO16" i="10"/>
  <c r="AI16" i="10"/>
  <c r="AH16" i="10"/>
  <c r="AG16" i="10"/>
  <c r="AA16" i="10"/>
  <c r="Z16" i="10"/>
  <c r="Y16" i="10"/>
  <c r="S16" i="10"/>
  <c r="R16" i="10"/>
  <c r="Q16" i="10"/>
  <c r="K16" i="10"/>
  <c r="J16" i="10"/>
  <c r="I16" i="10"/>
  <c r="C16" i="10"/>
  <c r="B16" i="10"/>
  <c r="A16" i="10"/>
  <c r="AQ15" i="10"/>
  <c r="AP15" i="10"/>
  <c r="AO15" i="10"/>
  <c r="AI15" i="10"/>
  <c r="AH15" i="10"/>
  <c r="AG15" i="10"/>
  <c r="AA15" i="10"/>
  <c r="Z15" i="10"/>
  <c r="Y15" i="10"/>
  <c r="S15" i="10"/>
  <c r="R15" i="10"/>
  <c r="Q15" i="10"/>
  <c r="K15" i="10"/>
  <c r="J15" i="10"/>
  <c r="I15" i="10"/>
  <c r="C15" i="10"/>
  <c r="B15" i="10"/>
  <c r="A15" i="10"/>
  <c r="AQ14" i="10"/>
  <c r="AP14" i="10"/>
  <c r="AO14" i="10"/>
  <c r="AI14" i="10"/>
  <c r="AH14" i="10"/>
  <c r="AG14" i="10"/>
  <c r="AA14" i="10"/>
  <c r="Z14" i="10"/>
  <c r="Y14" i="10"/>
  <c r="S14" i="10"/>
  <c r="R14" i="10"/>
  <c r="Q14" i="10"/>
  <c r="K14" i="10"/>
  <c r="J14" i="10"/>
  <c r="I14" i="10"/>
  <c r="C14" i="10"/>
  <c r="B14" i="10"/>
  <c r="A14" i="10"/>
  <c r="AQ13" i="10"/>
  <c r="AP13" i="10"/>
  <c r="AO13" i="10"/>
  <c r="AI13" i="10"/>
  <c r="AH13" i="10"/>
  <c r="AG13" i="10"/>
  <c r="AA13" i="10"/>
  <c r="Z13" i="10"/>
  <c r="Y13" i="10"/>
  <c r="S13" i="10"/>
  <c r="R13" i="10"/>
  <c r="Q13" i="10"/>
  <c r="K13" i="10"/>
  <c r="J13" i="10"/>
  <c r="I13" i="10"/>
  <c r="C13" i="10"/>
  <c r="B13" i="10"/>
  <c r="A13" i="10"/>
  <c r="AQ12" i="10"/>
  <c r="AP12" i="10"/>
  <c r="AO12" i="10"/>
  <c r="AI12" i="10"/>
  <c r="AH12" i="10"/>
  <c r="AG12" i="10"/>
  <c r="AA12" i="10"/>
  <c r="Z12" i="10"/>
  <c r="Y12" i="10"/>
  <c r="S12" i="10"/>
  <c r="R12" i="10"/>
  <c r="Q12" i="10"/>
  <c r="K12" i="10"/>
  <c r="J12" i="10"/>
  <c r="I12" i="10"/>
  <c r="C12" i="10"/>
  <c r="B12" i="10"/>
  <c r="A12" i="10"/>
  <c r="AQ11" i="10"/>
  <c r="AP11" i="10"/>
  <c r="AO11" i="10"/>
  <c r="AI11" i="10"/>
  <c r="AH11" i="10"/>
  <c r="AG11" i="10"/>
  <c r="AA11" i="10"/>
  <c r="Z11" i="10"/>
  <c r="Y11" i="10"/>
  <c r="S11" i="10"/>
  <c r="R11" i="10"/>
  <c r="Q11" i="10"/>
  <c r="K11" i="10"/>
  <c r="J11" i="10"/>
  <c r="I11" i="10"/>
  <c r="C11" i="10"/>
  <c r="B11" i="10"/>
  <c r="A11" i="10"/>
  <c r="AQ10" i="10"/>
  <c r="AP10" i="10"/>
  <c r="AO10" i="10"/>
  <c r="AI10" i="10"/>
  <c r="AH10" i="10"/>
  <c r="AG10" i="10"/>
  <c r="AA10" i="10"/>
  <c r="Z10" i="10"/>
  <c r="Y10" i="10"/>
  <c r="S10" i="10"/>
  <c r="R10" i="10"/>
  <c r="Q10" i="10"/>
  <c r="K10" i="10"/>
  <c r="J10" i="10"/>
  <c r="I10" i="10"/>
  <c r="C10" i="10"/>
  <c r="B10" i="10"/>
  <c r="A10" i="10"/>
  <c r="AQ9" i="10"/>
  <c r="AP9" i="10"/>
  <c r="AO9" i="10"/>
  <c r="AI9" i="10"/>
  <c r="AH9" i="10"/>
  <c r="AG9" i="10"/>
  <c r="AA9" i="10"/>
  <c r="Z9" i="10"/>
  <c r="Y9" i="10"/>
  <c r="S9" i="10"/>
  <c r="R9" i="10"/>
  <c r="Q9" i="10"/>
  <c r="K9" i="10"/>
  <c r="J9" i="10"/>
  <c r="I9" i="10"/>
  <c r="C9" i="10"/>
  <c r="B9" i="10"/>
  <c r="A9" i="10"/>
  <c r="AQ8" i="10"/>
  <c r="AP8" i="10"/>
  <c r="AO8" i="10"/>
  <c r="AI8" i="10"/>
  <c r="AH8" i="10"/>
  <c r="AG8" i="10"/>
  <c r="AA8" i="10"/>
  <c r="Z8" i="10"/>
  <c r="Y8" i="10"/>
  <c r="S8" i="10"/>
  <c r="R8" i="10"/>
  <c r="Q8" i="10"/>
  <c r="K8" i="10"/>
  <c r="J8" i="10"/>
  <c r="I8" i="10"/>
  <c r="C8" i="10"/>
  <c r="B8" i="10"/>
  <c r="A8" i="10"/>
  <c r="AQ7" i="10"/>
  <c r="AP7" i="10"/>
  <c r="AO7" i="10"/>
  <c r="AI7" i="10"/>
  <c r="AH7" i="10"/>
  <c r="AG7" i="10"/>
  <c r="AA7" i="10"/>
  <c r="Z7" i="10"/>
  <c r="Y7" i="10"/>
  <c r="S7" i="10"/>
  <c r="R7" i="10"/>
  <c r="Q7" i="10"/>
  <c r="K7" i="10"/>
  <c r="J7" i="10"/>
  <c r="I7" i="10"/>
  <c r="C7" i="10"/>
  <c r="B7" i="10"/>
  <c r="A7" i="10"/>
  <c r="AQ6" i="10"/>
  <c r="AP6" i="10"/>
  <c r="AO6" i="10"/>
  <c r="AI6" i="10"/>
  <c r="AH6" i="10"/>
  <c r="AG6" i="10"/>
  <c r="AA6" i="10"/>
  <c r="Z6" i="10"/>
  <c r="Y6" i="10"/>
  <c r="S6" i="10"/>
  <c r="R6" i="10"/>
  <c r="Q6" i="10"/>
  <c r="K6" i="10"/>
  <c r="J6" i="10"/>
  <c r="I6" i="10"/>
  <c r="C6" i="10"/>
  <c r="B6" i="10"/>
  <c r="A6" i="10"/>
  <c r="AQ5" i="10"/>
  <c r="AP5" i="10"/>
  <c r="AO5" i="10"/>
  <c r="AI5" i="10"/>
  <c r="AH5" i="10"/>
  <c r="AG5" i="10"/>
  <c r="AA5" i="10"/>
  <c r="Z5" i="10"/>
  <c r="Y5" i="10"/>
  <c r="S5" i="10"/>
  <c r="R5" i="10"/>
  <c r="Q5" i="10"/>
  <c r="K5" i="10"/>
  <c r="J5" i="10"/>
  <c r="I5" i="10"/>
  <c r="C5" i="10"/>
  <c r="B5" i="10"/>
  <c r="A5" i="10"/>
  <c r="AO2" i="10"/>
  <c r="AG2" i="10"/>
  <c r="Y2" i="10"/>
  <c r="Q2" i="10"/>
  <c r="I2" i="10"/>
  <c r="A2" i="10"/>
  <c r="J6" i="9"/>
  <c r="J7" i="9"/>
  <c r="J8" i="9"/>
  <c r="J9" i="9"/>
  <c r="J10" i="9"/>
  <c r="J11" i="9"/>
  <c r="J5" i="9"/>
  <c r="AO6" i="9"/>
  <c r="AP6" i="9"/>
  <c r="AQ6" i="9"/>
  <c r="AO7" i="9"/>
  <c r="AP7" i="9"/>
  <c r="AQ7" i="9"/>
  <c r="AO8" i="9"/>
  <c r="AP8" i="9"/>
  <c r="AQ8" i="9"/>
  <c r="AO9" i="9"/>
  <c r="AP9" i="9"/>
  <c r="AQ9" i="9"/>
  <c r="AO10" i="9"/>
  <c r="AP10" i="9"/>
  <c r="AQ10" i="9"/>
  <c r="AO11" i="9"/>
  <c r="AP11" i="9"/>
  <c r="AQ11" i="9"/>
  <c r="AO12" i="9"/>
  <c r="AP12" i="9"/>
  <c r="AQ12" i="9"/>
  <c r="AO13" i="9"/>
  <c r="AP13" i="9"/>
  <c r="AQ13" i="9"/>
  <c r="AO14" i="9"/>
  <c r="AP14" i="9"/>
  <c r="AQ14" i="9"/>
  <c r="AO15" i="9"/>
  <c r="AP15" i="9"/>
  <c r="AQ15" i="9"/>
  <c r="AO16" i="9"/>
  <c r="AP16" i="9"/>
  <c r="AQ16" i="9"/>
  <c r="AO17" i="9"/>
  <c r="AP17" i="9"/>
  <c r="AQ17" i="9"/>
  <c r="AO18" i="9"/>
  <c r="AP18" i="9"/>
  <c r="AQ18" i="9"/>
  <c r="AO19" i="9"/>
  <c r="AP19" i="9"/>
  <c r="AQ19" i="9"/>
  <c r="AO20" i="9"/>
  <c r="AP20" i="9"/>
  <c r="AQ20" i="9"/>
  <c r="AO21" i="9"/>
  <c r="AP21" i="9"/>
  <c r="AQ21" i="9"/>
  <c r="AO22" i="9"/>
  <c r="AP22" i="9"/>
  <c r="AQ22" i="9"/>
  <c r="AO23" i="9"/>
  <c r="AP23" i="9"/>
  <c r="AQ23" i="9"/>
  <c r="AO24" i="9"/>
  <c r="AP24" i="9"/>
  <c r="AQ24" i="9"/>
  <c r="AO25" i="9"/>
  <c r="AP25" i="9"/>
  <c r="AQ25" i="9"/>
  <c r="AO26" i="9"/>
  <c r="AP26" i="9"/>
  <c r="AQ26" i="9"/>
  <c r="AO27" i="9"/>
  <c r="AP27" i="9"/>
  <c r="AQ27" i="9"/>
  <c r="AO28" i="9"/>
  <c r="AP28" i="9"/>
  <c r="AQ28" i="9"/>
  <c r="AO29" i="9"/>
  <c r="AP29" i="9"/>
  <c r="AQ29" i="9"/>
  <c r="AO30" i="9"/>
  <c r="AP30" i="9"/>
  <c r="AQ30" i="9"/>
  <c r="AO31" i="9"/>
  <c r="AP31" i="9"/>
  <c r="AQ31" i="9"/>
  <c r="AO32" i="9"/>
  <c r="AP32" i="9"/>
  <c r="AQ32" i="9"/>
  <c r="AO33" i="9"/>
  <c r="AP33" i="9"/>
  <c r="AQ33" i="9"/>
  <c r="AO34" i="9"/>
  <c r="AP34" i="9"/>
  <c r="AQ34" i="9"/>
  <c r="AO35" i="9"/>
  <c r="AP35" i="9"/>
  <c r="AQ35" i="9"/>
  <c r="AO36" i="9"/>
  <c r="AP36" i="9"/>
  <c r="AQ36" i="9"/>
  <c r="AO37" i="9"/>
  <c r="AP37" i="9"/>
  <c r="AQ37" i="9"/>
  <c r="AO38" i="9"/>
  <c r="AP38" i="9"/>
  <c r="AQ38" i="9"/>
  <c r="AO39" i="9"/>
  <c r="AP39" i="9"/>
  <c r="AQ39" i="9"/>
  <c r="AO40" i="9"/>
  <c r="AP40" i="9"/>
  <c r="AQ40" i="9"/>
  <c r="AO41" i="9"/>
  <c r="AP41" i="9"/>
  <c r="AQ41" i="9"/>
  <c r="AO42" i="9"/>
  <c r="AP42" i="9"/>
  <c r="AQ42" i="9"/>
  <c r="AO43" i="9"/>
  <c r="AP43" i="9"/>
  <c r="AQ43" i="9"/>
  <c r="AO44" i="9"/>
  <c r="AP44" i="9"/>
  <c r="AQ44" i="9"/>
  <c r="AO45" i="9"/>
  <c r="AP45" i="9"/>
  <c r="AQ45" i="9"/>
  <c r="AO46" i="9"/>
  <c r="AP46" i="9"/>
  <c r="AQ46" i="9"/>
  <c r="AO47" i="9"/>
  <c r="AP47" i="9"/>
  <c r="AQ47" i="9"/>
  <c r="AO48" i="9"/>
  <c r="AP48" i="9"/>
  <c r="AQ48" i="9"/>
  <c r="AO49" i="9"/>
  <c r="AP49" i="9"/>
  <c r="AQ49" i="9"/>
  <c r="AO50" i="9"/>
  <c r="AP50" i="9"/>
  <c r="AQ50" i="9"/>
  <c r="AO51" i="9"/>
  <c r="AP51" i="9"/>
  <c r="AQ51" i="9"/>
  <c r="AO52" i="9"/>
  <c r="AP52" i="9"/>
  <c r="AQ52" i="9"/>
  <c r="AO53" i="9"/>
  <c r="AP53" i="9"/>
  <c r="AQ53" i="9"/>
  <c r="AO54" i="9"/>
  <c r="AP54" i="9"/>
  <c r="AQ54" i="9"/>
  <c r="AO55" i="9"/>
  <c r="AP55" i="9"/>
  <c r="AQ55" i="9"/>
  <c r="AO56" i="9"/>
  <c r="AP56" i="9"/>
  <c r="AQ56" i="9"/>
  <c r="AO57" i="9"/>
  <c r="AP57" i="9"/>
  <c r="AQ57" i="9"/>
  <c r="AO58" i="9"/>
  <c r="AP58" i="9"/>
  <c r="AQ58" i="9"/>
  <c r="AO59" i="9"/>
  <c r="AP59" i="9"/>
  <c r="AQ59" i="9"/>
  <c r="AO60" i="9"/>
  <c r="AP60" i="9"/>
  <c r="AQ60" i="9"/>
  <c r="AO61" i="9"/>
  <c r="AP61" i="9"/>
  <c r="AQ61" i="9"/>
  <c r="AO62" i="9"/>
  <c r="AP62" i="9"/>
  <c r="AQ62" i="9"/>
  <c r="AO63" i="9"/>
  <c r="AP63" i="9"/>
  <c r="AQ63" i="9"/>
  <c r="AO64" i="9"/>
  <c r="AP64" i="9"/>
  <c r="AQ64" i="9"/>
  <c r="AQ5" i="9"/>
  <c r="AP5" i="9"/>
  <c r="AO5" i="9"/>
  <c r="AO2" i="9"/>
  <c r="AG6" i="9"/>
  <c r="AH6" i="9"/>
  <c r="AI6" i="9"/>
  <c r="AG7" i="9"/>
  <c r="AH7" i="9"/>
  <c r="AI7" i="9"/>
  <c r="AG8" i="9"/>
  <c r="AH8" i="9"/>
  <c r="AI8" i="9"/>
  <c r="AG9" i="9"/>
  <c r="AH9" i="9"/>
  <c r="AI9" i="9"/>
  <c r="AG10" i="9"/>
  <c r="AH10" i="9"/>
  <c r="AI10" i="9"/>
  <c r="AG11" i="9"/>
  <c r="AH11" i="9"/>
  <c r="AI11" i="9"/>
  <c r="AG12" i="9"/>
  <c r="AH12" i="9"/>
  <c r="AI12" i="9"/>
  <c r="AG13" i="9"/>
  <c r="AH13" i="9"/>
  <c r="AI13" i="9"/>
  <c r="AG14" i="9"/>
  <c r="AH14" i="9"/>
  <c r="AI14" i="9"/>
  <c r="AG15" i="9"/>
  <c r="AH15" i="9"/>
  <c r="AI15" i="9"/>
  <c r="AG16" i="9"/>
  <c r="AH16" i="9"/>
  <c r="AI16" i="9"/>
  <c r="AG17" i="9"/>
  <c r="AH17" i="9"/>
  <c r="AI17" i="9"/>
  <c r="AG18" i="9"/>
  <c r="AH18" i="9"/>
  <c r="AI18" i="9"/>
  <c r="AG19" i="9"/>
  <c r="AH19" i="9"/>
  <c r="AI19" i="9"/>
  <c r="AG20" i="9"/>
  <c r="AH20" i="9"/>
  <c r="AI20" i="9"/>
  <c r="AG21" i="9"/>
  <c r="AH21" i="9"/>
  <c r="AI21" i="9"/>
  <c r="AG22" i="9"/>
  <c r="AH22" i="9"/>
  <c r="AI22" i="9"/>
  <c r="AG23" i="9"/>
  <c r="AH23" i="9"/>
  <c r="AI23" i="9"/>
  <c r="AG24" i="9"/>
  <c r="AH24" i="9"/>
  <c r="AI24" i="9"/>
  <c r="AG25" i="9"/>
  <c r="AH25" i="9"/>
  <c r="AI25" i="9"/>
  <c r="AG26" i="9"/>
  <c r="AH26" i="9"/>
  <c r="AI26" i="9"/>
  <c r="AG27" i="9"/>
  <c r="AH27" i="9"/>
  <c r="AI27" i="9"/>
  <c r="AG28" i="9"/>
  <c r="AH28" i="9"/>
  <c r="AI28" i="9"/>
  <c r="AG29" i="9"/>
  <c r="AH29" i="9"/>
  <c r="AI29" i="9"/>
  <c r="AG30" i="9"/>
  <c r="AH30" i="9"/>
  <c r="AI30" i="9"/>
  <c r="AG31" i="9"/>
  <c r="AH31" i="9"/>
  <c r="AI31" i="9"/>
  <c r="AG32" i="9"/>
  <c r="AH32" i="9"/>
  <c r="AI32" i="9"/>
  <c r="AG33" i="9"/>
  <c r="AH33" i="9"/>
  <c r="AI33" i="9"/>
  <c r="AG34" i="9"/>
  <c r="AH34" i="9"/>
  <c r="AI34" i="9"/>
  <c r="AG35" i="9"/>
  <c r="AH35" i="9"/>
  <c r="AI35" i="9"/>
  <c r="AG36" i="9"/>
  <c r="AH36" i="9"/>
  <c r="AI36" i="9"/>
  <c r="AG37" i="9"/>
  <c r="AH37" i="9"/>
  <c r="AI37" i="9"/>
  <c r="AG38" i="9"/>
  <c r="AH38" i="9"/>
  <c r="AI38" i="9"/>
  <c r="AG39" i="9"/>
  <c r="AH39" i="9"/>
  <c r="AI39" i="9"/>
  <c r="AG40" i="9"/>
  <c r="AH40" i="9"/>
  <c r="AI40" i="9"/>
  <c r="AG41" i="9"/>
  <c r="AH41" i="9"/>
  <c r="AI41" i="9"/>
  <c r="AG42" i="9"/>
  <c r="AH42" i="9"/>
  <c r="AI42" i="9"/>
  <c r="AG43" i="9"/>
  <c r="AH43" i="9"/>
  <c r="AI43" i="9"/>
  <c r="AG44" i="9"/>
  <c r="AH44" i="9"/>
  <c r="AI44" i="9"/>
  <c r="AG45" i="9"/>
  <c r="AH45" i="9"/>
  <c r="AI45" i="9"/>
  <c r="AG46" i="9"/>
  <c r="AH46" i="9"/>
  <c r="AI46" i="9"/>
  <c r="AG47" i="9"/>
  <c r="AH47" i="9"/>
  <c r="AI47" i="9"/>
  <c r="AG48" i="9"/>
  <c r="AH48" i="9"/>
  <c r="AI48" i="9"/>
  <c r="AG49" i="9"/>
  <c r="AH49" i="9"/>
  <c r="AI49" i="9"/>
  <c r="AG50" i="9"/>
  <c r="AH50" i="9"/>
  <c r="AI50" i="9"/>
  <c r="AG51" i="9"/>
  <c r="AH51" i="9"/>
  <c r="AI51" i="9"/>
  <c r="AG52" i="9"/>
  <c r="AH52" i="9"/>
  <c r="AI52" i="9"/>
  <c r="AG53" i="9"/>
  <c r="AH53" i="9"/>
  <c r="AI53" i="9"/>
  <c r="AG54" i="9"/>
  <c r="AH54" i="9"/>
  <c r="AI54" i="9"/>
  <c r="AG55" i="9"/>
  <c r="AH55" i="9"/>
  <c r="AI55" i="9"/>
  <c r="AG56" i="9"/>
  <c r="AH56" i="9"/>
  <c r="AI56" i="9"/>
  <c r="AG57" i="9"/>
  <c r="AH57" i="9"/>
  <c r="AI57" i="9"/>
  <c r="AG58" i="9"/>
  <c r="AH58" i="9"/>
  <c r="AI58" i="9"/>
  <c r="AG59" i="9"/>
  <c r="AH59" i="9"/>
  <c r="AI59" i="9"/>
  <c r="AG60" i="9"/>
  <c r="AH60" i="9"/>
  <c r="AI60" i="9"/>
  <c r="AG61" i="9"/>
  <c r="AH61" i="9"/>
  <c r="AI61" i="9"/>
  <c r="AG62" i="9"/>
  <c r="AH62" i="9"/>
  <c r="AI62" i="9"/>
  <c r="AG63" i="9"/>
  <c r="AH63" i="9"/>
  <c r="AI63" i="9"/>
  <c r="AG64" i="9"/>
  <c r="AH64" i="9"/>
  <c r="AI64" i="9"/>
  <c r="AI5" i="9"/>
  <c r="AH5" i="9"/>
  <c r="AG5" i="9"/>
  <c r="AG2" i="9"/>
  <c r="Y6" i="9"/>
  <c r="Z6" i="9"/>
  <c r="AA6" i="9"/>
  <c r="Y7" i="9"/>
  <c r="Z7" i="9"/>
  <c r="AA7" i="9"/>
  <c r="Y8" i="9"/>
  <c r="Z8" i="9"/>
  <c r="AA8" i="9"/>
  <c r="Y9" i="9"/>
  <c r="Z9" i="9"/>
  <c r="AA9" i="9"/>
  <c r="Y10" i="9"/>
  <c r="Z10" i="9"/>
  <c r="AA10" i="9"/>
  <c r="Y11" i="9"/>
  <c r="Z11" i="9"/>
  <c r="AA11" i="9"/>
  <c r="Y12" i="9"/>
  <c r="Z12" i="9"/>
  <c r="AA12" i="9"/>
  <c r="Y13" i="9"/>
  <c r="Z13" i="9"/>
  <c r="AA13" i="9"/>
  <c r="Y14" i="9"/>
  <c r="Z14" i="9"/>
  <c r="AA14" i="9"/>
  <c r="Y15" i="9"/>
  <c r="Z15" i="9"/>
  <c r="AA15" i="9"/>
  <c r="Y16" i="9"/>
  <c r="Z16" i="9"/>
  <c r="AA16" i="9"/>
  <c r="Y17" i="9"/>
  <c r="Z17" i="9"/>
  <c r="AA17" i="9"/>
  <c r="Y18" i="9"/>
  <c r="Z18" i="9"/>
  <c r="AA18" i="9"/>
  <c r="Y19" i="9"/>
  <c r="Z19" i="9"/>
  <c r="AA19" i="9"/>
  <c r="Y20" i="9"/>
  <c r="Z20" i="9"/>
  <c r="AA20" i="9"/>
  <c r="Y21" i="9"/>
  <c r="Z21" i="9"/>
  <c r="AA21" i="9"/>
  <c r="Y22" i="9"/>
  <c r="Z22" i="9"/>
  <c r="AA22" i="9"/>
  <c r="Y23" i="9"/>
  <c r="Z23" i="9"/>
  <c r="AA23" i="9"/>
  <c r="Y24" i="9"/>
  <c r="Z24" i="9"/>
  <c r="AA24" i="9"/>
  <c r="Y25" i="9"/>
  <c r="Z25" i="9"/>
  <c r="AA25" i="9"/>
  <c r="Y26" i="9"/>
  <c r="Z26" i="9"/>
  <c r="AA26" i="9"/>
  <c r="Y27" i="9"/>
  <c r="Z27" i="9"/>
  <c r="AA27" i="9"/>
  <c r="Y28" i="9"/>
  <c r="Z28" i="9"/>
  <c r="AA28" i="9"/>
  <c r="Y29" i="9"/>
  <c r="Z29" i="9"/>
  <c r="AA29" i="9"/>
  <c r="Y30" i="9"/>
  <c r="Z30" i="9"/>
  <c r="AA30" i="9"/>
  <c r="Y31" i="9"/>
  <c r="Z31" i="9"/>
  <c r="AA31" i="9"/>
  <c r="Y32" i="9"/>
  <c r="Z32" i="9"/>
  <c r="AA32" i="9"/>
  <c r="Y33" i="9"/>
  <c r="Z33" i="9"/>
  <c r="AA33" i="9"/>
  <c r="Y34" i="9"/>
  <c r="Z34" i="9"/>
  <c r="AA34" i="9"/>
  <c r="Y35" i="9"/>
  <c r="Z35" i="9"/>
  <c r="AA35" i="9"/>
  <c r="Y36" i="9"/>
  <c r="Z36" i="9"/>
  <c r="AA36" i="9"/>
  <c r="Y37" i="9"/>
  <c r="Z37" i="9"/>
  <c r="AA37" i="9"/>
  <c r="Y38" i="9"/>
  <c r="Z38" i="9"/>
  <c r="AA38" i="9"/>
  <c r="Y39" i="9"/>
  <c r="Z39" i="9"/>
  <c r="AA39" i="9"/>
  <c r="Y40" i="9"/>
  <c r="Z40" i="9"/>
  <c r="AA40" i="9"/>
  <c r="Y41" i="9"/>
  <c r="Z41" i="9"/>
  <c r="AA41" i="9"/>
  <c r="Y42" i="9"/>
  <c r="Z42" i="9"/>
  <c r="AA42" i="9"/>
  <c r="Y43" i="9"/>
  <c r="Z43" i="9"/>
  <c r="AA43" i="9"/>
  <c r="Y44" i="9"/>
  <c r="Z44" i="9"/>
  <c r="AA44" i="9"/>
  <c r="Y45" i="9"/>
  <c r="Z45" i="9"/>
  <c r="AA45" i="9"/>
  <c r="Y46" i="9"/>
  <c r="Z46" i="9"/>
  <c r="AA46" i="9"/>
  <c r="Y47" i="9"/>
  <c r="Z47" i="9"/>
  <c r="AA47" i="9"/>
  <c r="Y48" i="9"/>
  <c r="Z48" i="9"/>
  <c r="AA48" i="9"/>
  <c r="Y49" i="9"/>
  <c r="Z49" i="9"/>
  <c r="AA49" i="9"/>
  <c r="Y50" i="9"/>
  <c r="Z50" i="9"/>
  <c r="AA50" i="9"/>
  <c r="Y51" i="9"/>
  <c r="Z51" i="9"/>
  <c r="AA51" i="9"/>
  <c r="Y52" i="9"/>
  <c r="Z52" i="9"/>
  <c r="AA52" i="9"/>
  <c r="Y53" i="9"/>
  <c r="Z53" i="9"/>
  <c r="AA53" i="9"/>
  <c r="Y54" i="9"/>
  <c r="Z54" i="9"/>
  <c r="AA54" i="9"/>
  <c r="Y55" i="9"/>
  <c r="Z55" i="9"/>
  <c r="AA55" i="9"/>
  <c r="Y56" i="9"/>
  <c r="Z56" i="9"/>
  <c r="AA56" i="9"/>
  <c r="Y57" i="9"/>
  <c r="Z57" i="9"/>
  <c r="AA57" i="9"/>
  <c r="Y58" i="9"/>
  <c r="Z58" i="9"/>
  <c r="AA58" i="9"/>
  <c r="Y59" i="9"/>
  <c r="Z59" i="9"/>
  <c r="AA59" i="9"/>
  <c r="Y60" i="9"/>
  <c r="Z60" i="9"/>
  <c r="AA60" i="9"/>
  <c r="Y61" i="9"/>
  <c r="Z61" i="9"/>
  <c r="AA61" i="9"/>
  <c r="Y62" i="9"/>
  <c r="Z62" i="9"/>
  <c r="AA62" i="9"/>
  <c r="Y63" i="9"/>
  <c r="Z63" i="9"/>
  <c r="AA63" i="9"/>
  <c r="Y64" i="9"/>
  <c r="Z64" i="9"/>
  <c r="AA64" i="9"/>
  <c r="AA5" i="9"/>
  <c r="Z5" i="9"/>
  <c r="Y5" i="9"/>
  <c r="Y2" i="9"/>
  <c r="Q2" i="9"/>
  <c r="Q6" i="9"/>
  <c r="R6" i="9"/>
  <c r="S6" i="9"/>
  <c r="Q7" i="9"/>
  <c r="R7" i="9"/>
  <c r="S7" i="9"/>
  <c r="Q8" i="9"/>
  <c r="R8" i="9"/>
  <c r="S8" i="9"/>
  <c r="Q9" i="9"/>
  <c r="R9" i="9"/>
  <c r="S9" i="9"/>
  <c r="Q10" i="9"/>
  <c r="R10" i="9"/>
  <c r="S10" i="9"/>
  <c r="Q11" i="9"/>
  <c r="R11" i="9"/>
  <c r="S11" i="9"/>
  <c r="Q12" i="9"/>
  <c r="R12" i="9"/>
  <c r="S12" i="9"/>
  <c r="Q13" i="9"/>
  <c r="R13" i="9"/>
  <c r="S13" i="9"/>
  <c r="Q14" i="9"/>
  <c r="R14" i="9"/>
  <c r="S14" i="9"/>
  <c r="Q15" i="9"/>
  <c r="R15" i="9"/>
  <c r="S15" i="9"/>
  <c r="Q16" i="9"/>
  <c r="R16" i="9"/>
  <c r="S16" i="9"/>
  <c r="Q17" i="9"/>
  <c r="R17" i="9"/>
  <c r="S17" i="9"/>
  <c r="Q18" i="9"/>
  <c r="R18" i="9"/>
  <c r="S18" i="9"/>
  <c r="Q19" i="9"/>
  <c r="R19" i="9"/>
  <c r="S19" i="9"/>
  <c r="Q20" i="9"/>
  <c r="R20" i="9"/>
  <c r="S20" i="9"/>
  <c r="Q21" i="9"/>
  <c r="R21" i="9"/>
  <c r="S21" i="9"/>
  <c r="Q22" i="9"/>
  <c r="R22" i="9"/>
  <c r="S22" i="9"/>
  <c r="Q23" i="9"/>
  <c r="R23" i="9"/>
  <c r="S23" i="9"/>
  <c r="Q24" i="9"/>
  <c r="R24" i="9"/>
  <c r="S24" i="9"/>
  <c r="Q25" i="9"/>
  <c r="R25" i="9"/>
  <c r="S25" i="9"/>
  <c r="Q26" i="9"/>
  <c r="R26" i="9"/>
  <c r="S26" i="9"/>
  <c r="Q27" i="9"/>
  <c r="R27" i="9"/>
  <c r="S27" i="9"/>
  <c r="Q28" i="9"/>
  <c r="R28" i="9"/>
  <c r="S28" i="9"/>
  <c r="Q29" i="9"/>
  <c r="R29" i="9"/>
  <c r="S29" i="9"/>
  <c r="Q30" i="9"/>
  <c r="R30" i="9"/>
  <c r="S30" i="9"/>
  <c r="Q31" i="9"/>
  <c r="R31" i="9"/>
  <c r="S31" i="9"/>
  <c r="Q32" i="9"/>
  <c r="R32" i="9"/>
  <c r="S32" i="9"/>
  <c r="Q33" i="9"/>
  <c r="R33" i="9"/>
  <c r="S33" i="9"/>
  <c r="Q34" i="9"/>
  <c r="R34" i="9"/>
  <c r="S34" i="9"/>
  <c r="Q35" i="9"/>
  <c r="R35" i="9"/>
  <c r="S35" i="9"/>
  <c r="Q36" i="9"/>
  <c r="R36" i="9"/>
  <c r="S36" i="9"/>
  <c r="Q37" i="9"/>
  <c r="R37" i="9"/>
  <c r="S37" i="9"/>
  <c r="Q38" i="9"/>
  <c r="R38" i="9"/>
  <c r="S38" i="9"/>
  <c r="Q39" i="9"/>
  <c r="R39" i="9"/>
  <c r="S39" i="9"/>
  <c r="Q40" i="9"/>
  <c r="R40" i="9"/>
  <c r="S40" i="9"/>
  <c r="Q41" i="9"/>
  <c r="R41" i="9"/>
  <c r="S41" i="9"/>
  <c r="Q42" i="9"/>
  <c r="R42" i="9"/>
  <c r="S42" i="9"/>
  <c r="Q43" i="9"/>
  <c r="R43" i="9"/>
  <c r="S43" i="9"/>
  <c r="Q44" i="9"/>
  <c r="R44" i="9"/>
  <c r="S44" i="9"/>
  <c r="Q45" i="9"/>
  <c r="R45" i="9"/>
  <c r="S45" i="9"/>
  <c r="Q46" i="9"/>
  <c r="R46" i="9"/>
  <c r="S46" i="9"/>
  <c r="Q47" i="9"/>
  <c r="R47" i="9"/>
  <c r="S47" i="9"/>
  <c r="Q48" i="9"/>
  <c r="R48" i="9"/>
  <c r="S48" i="9"/>
  <c r="Q49" i="9"/>
  <c r="R49" i="9"/>
  <c r="S49" i="9"/>
  <c r="Q50" i="9"/>
  <c r="R50" i="9"/>
  <c r="S50" i="9"/>
  <c r="Q51" i="9"/>
  <c r="R51" i="9"/>
  <c r="S51" i="9"/>
  <c r="Q52" i="9"/>
  <c r="R52" i="9"/>
  <c r="S52" i="9"/>
  <c r="Q53" i="9"/>
  <c r="R53" i="9"/>
  <c r="S53" i="9"/>
  <c r="Q54" i="9"/>
  <c r="R54" i="9"/>
  <c r="S54" i="9"/>
  <c r="Q55" i="9"/>
  <c r="R55" i="9"/>
  <c r="S55" i="9"/>
  <c r="Q56" i="9"/>
  <c r="R56" i="9"/>
  <c r="S56" i="9"/>
  <c r="Q57" i="9"/>
  <c r="R57" i="9"/>
  <c r="S57" i="9"/>
  <c r="Q58" i="9"/>
  <c r="R58" i="9"/>
  <c r="S58" i="9"/>
  <c r="Q59" i="9"/>
  <c r="R59" i="9"/>
  <c r="S59" i="9"/>
  <c r="Q60" i="9"/>
  <c r="R60" i="9"/>
  <c r="S60" i="9"/>
  <c r="Q61" i="9"/>
  <c r="R61" i="9"/>
  <c r="S61" i="9"/>
  <c r="Q62" i="9"/>
  <c r="R62" i="9"/>
  <c r="S62" i="9"/>
  <c r="Q63" i="9"/>
  <c r="R63" i="9"/>
  <c r="S63" i="9"/>
  <c r="Q64" i="9"/>
  <c r="R64" i="9"/>
  <c r="S64" i="9"/>
  <c r="S5" i="9"/>
  <c r="R5" i="9"/>
  <c r="Q5" i="9"/>
  <c r="I2" i="9"/>
  <c r="I6" i="9"/>
  <c r="K6" i="9"/>
  <c r="I7" i="9"/>
  <c r="K7" i="9"/>
  <c r="I8" i="9"/>
  <c r="K8" i="9"/>
  <c r="I9" i="9"/>
  <c r="K9" i="9"/>
  <c r="I10" i="9"/>
  <c r="K10" i="9"/>
  <c r="I11" i="9"/>
  <c r="K11" i="9"/>
  <c r="I12" i="9"/>
  <c r="J12" i="9"/>
  <c r="K12" i="9"/>
  <c r="I13" i="9"/>
  <c r="J13" i="9"/>
  <c r="K13" i="9"/>
  <c r="I14" i="9"/>
  <c r="J14" i="9"/>
  <c r="K14" i="9"/>
  <c r="I15" i="9"/>
  <c r="J15" i="9"/>
  <c r="K15" i="9"/>
  <c r="I16" i="9"/>
  <c r="J16" i="9"/>
  <c r="K16" i="9"/>
  <c r="I17" i="9"/>
  <c r="J17" i="9"/>
  <c r="K17" i="9"/>
  <c r="I18" i="9"/>
  <c r="J18" i="9"/>
  <c r="K18" i="9"/>
  <c r="I19" i="9"/>
  <c r="J19" i="9"/>
  <c r="K19" i="9"/>
  <c r="I20" i="9"/>
  <c r="J20" i="9"/>
  <c r="K20" i="9"/>
  <c r="I21" i="9"/>
  <c r="J21" i="9"/>
  <c r="K21" i="9"/>
  <c r="I22" i="9"/>
  <c r="J22" i="9"/>
  <c r="K22" i="9"/>
  <c r="I23" i="9"/>
  <c r="J23" i="9"/>
  <c r="K23" i="9"/>
  <c r="I24" i="9"/>
  <c r="J24" i="9"/>
  <c r="K24" i="9"/>
  <c r="I25" i="9"/>
  <c r="J25" i="9"/>
  <c r="K25" i="9"/>
  <c r="I26" i="9"/>
  <c r="J26" i="9"/>
  <c r="K26" i="9"/>
  <c r="I27" i="9"/>
  <c r="J27" i="9"/>
  <c r="K27" i="9"/>
  <c r="I28" i="9"/>
  <c r="J28" i="9"/>
  <c r="K28" i="9"/>
  <c r="I29" i="9"/>
  <c r="J29" i="9"/>
  <c r="K29" i="9"/>
  <c r="I30" i="9"/>
  <c r="J30" i="9"/>
  <c r="K30" i="9"/>
  <c r="I31" i="9"/>
  <c r="J31" i="9"/>
  <c r="K31" i="9"/>
  <c r="I32" i="9"/>
  <c r="J32" i="9"/>
  <c r="K32" i="9"/>
  <c r="I33" i="9"/>
  <c r="J33" i="9"/>
  <c r="K33" i="9"/>
  <c r="I34" i="9"/>
  <c r="J34" i="9"/>
  <c r="K34" i="9"/>
  <c r="I35" i="9"/>
  <c r="J35" i="9"/>
  <c r="K35" i="9"/>
  <c r="I36" i="9"/>
  <c r="J36" i="9"/>
  <c r="K36" i="9"/>
  <c r="I37" i="9"/>
  <c r="J37" i="9"/>
  <c r="K37" i="9"/>
  <c r="I38" i="9"/>
  <c r="J38" i="9"/>
  <c r="K38" i="9"/>
  <c r="I39" i="9"/>
  <c r="J39" i="9"/>
  <c r="K39" i="9"/>
  <c r="I40" i="9"/>
  <c r="J40" i="9"/>
  <c r="K40" i="9"/>
  <c r="I41" i="9"/>
  <c r="J41" i="9"/>
  <c r="K41" i="9"/>
  <c r="I42" i="9"/>
  <c r="J42" i="9"/>
  <c r="K42" i="9"/>
  <c r="I43" i="9"/>
  <c r="J43" i="9"/>
  <c r="K43" i="9"/>
  <c r="I44" i="9"/>
  <c r="J44" i="9"/>
  <c r="K44" i="9"/>
  <c r="I45" i="9"/>
  <c r="J45" i="9"/>
  <c r="K45" i="9"/>
  <c r="I46" i="9"/>
  <c r="J46" i="9"/>
  <c r="K46" i="9"/>
  <c r="I47" i="9"/>
  <c r="J47" i="9"/>
  <c r="K47" i="9"/>
  <c r="I48" i="9"/>
  <c r="J48" i="9"/>
  <c r="K48" i="9"/>
  <c r="I49" i="9"/>
  <c r="J49" i="9"/>
  <c r="K49" i="9"/>
  <c r="I50" i="9"/>
  <c r="J50" i="9"/>
  <c r="K50" i="9"/>
  <c r="I51" i="9"/>
  <c r="J51" i="9"/>
  <c r="K51" i="9"/>
  <c r="I52" i="9"/>
  <c r="J52" i="9"/>
  <c r="K52" i="9"/>
  <c r="I53" i="9"/>
  <c r="J53" i="9"/>
  <c r="K53" i="9"/>
  <c r="I54" i="9"/>
  <c r="J54" i="9"/>
  <c r="K54" i="9"/>
  <c r="I55" i="9"/>
  <c r="J55" i="9"/>
  <c r="K55" i="9"/>
  <c r="I56" i="9"/>
  <c r="J56" i="9"/>
  <c r="K56" i="9"/>
  <c r="I57" i="9"/>
  <c r="J57" i="9"/>
  <c r="K57" i="9"/>
  <c r="I58" i="9"/>
  <c r="J58" i="9"/>
  <c r="K58" i="9"/>
  <c r="I59" i="9"/>
  <c r="J59" i="9"/>
  <c r="K59" i="9"/>
  <c r="I60" i="9"/>
  <c r="J60" i="9"/>
  <c r="K60" i="9"/>
  <c r="I61" i="9"/>
  <c r="J61" i="9"/>
  <c r="K61" i="9"/>
  <c r="I62" i="9"/>
  <c r="J62" i="9"/>
  <c r="K62" i="9"/>
  <c r="I63" i="9"/>
  <c r="J63" i="9"/>
  <c r="K63" i="9"/>
  <c r="I64" i="9"/>
  <c r="J64" i="9"/>
  <c r="K64" i="9"/>
  <c r="K5" i="9"/>
  <c r="I5" i="9"/>
  <c r="A6" i="9"/>
  <c r="B6" i="9"/>
  <c r="C6" i="9"/>
  <c r="A7" i="9"/>
  <c r="B7" i="9"/>
  <c r="C7" i="9"/>
  <c r="A8" i="9"/>
  <c r="B8" i="9"/>
  <c r="C8" i="9"/>
  <c r="A9" i="9"/>
  <c r="B9" i="9"/>
  <c r="C9" i="9"/>
  <c r="A10" i="9"/>
  <c r="B10" i="9"/>
  <c r="C10" i="9"/>
  <c r="A11" i="9"/>
  <c r="B11" i="9"/>
  <c r="C11" i="9"/>
  <c r="A12" i="9"/>
  <c r="B12" i="9"/>
  <c r="C12" i="9"/>
  <c r="A13" i="9"/>
  <c r="B13" i="9"/>
  <c r="C13" i="9"/>
  <c r="A14" i="9"/>
  <c r="B14" i="9"/>
  <c r="C14" i="9"/>
  <c r="A15" i="9"/>
  <c r="B15" i="9"/>
  <c r="C15" i="9"/>
  <c r="A16" i="9"/>
  <c r="B16" i="9"/>
  <c r="C16" i="9"/>
  <c r="A17" i="9"/>
  <c r="B17" i="9"/>
  <c r="C17" i="9"/>
  <c r="A18" i="9"/>
  <c r="B18" i="9"/>
  <c r="C18" i="9"/>
  <c r="A19" i="9"/>
  <c r="B19" i="9"/>
  <c r="C19" i="9"/>
  <c r="A20" i="9"/>
  <c r="B20" i="9"/>
  <c r="C20" i="9"/>
  <c r="A21" i="9"/>
  <c r="B21" i="9"/>
  <c r="C21" i="9"/>
  <c r="A22" i="9"/>
  <c r="B22" i="9"/>
  <c r="C22" i="9"/>
  <c r="A23" i="9"/>
  <c r="B23" i="9"/>
  <c r="C23" i="9"/>
  <c r="A24" i="9"/>
  <c r="B24" i="9"/>
  <c r="C24" i="9"/>
  <c r="A25" i="9"/>
  <c r="B25" i="9"/>
  <c r="C25" i="9"/>
  <c r="A26" i="9"/>
  <c r="B26" i="9"/>
  <c r="C26" i="9"/>
  <c r="A27" i="9"/>
  <c r="B27" i="9"/>
  <c r="C27" i="9"/>
  <c r="A28" i="9"/>
  <c r="B28" i="9"/>
  <c r="C28" i="9"/>
  <c r="A29" i="9"/>
  <c r="B29" i="9"/>
  <c r="C29" i="9"/>
  <c r="A30" i="9"/>
  <c r="B30" i="9"/>
  <c r="C30" i="9"/>
  <c r="A31" i="9"/>
  <c r="B31" i="9"/>
  <c r="C31" i="9"/>
  <c r="A32" i="9"/>
  <c r="B32" i="9"/>
  <c r="C32" i="9"/>
  <c r="A33" i="9"/>
  <c r="B33" i="9"/>
  <c r="C33" i="9"/>
  <c r="A34" i="9"/>
  <c r="B34" i="9"/>
  <c r="C34" i="9"/>
  <c r="A35" i="9"/>
  <c r="B35" i="9"/>
  <c r="C35" i="9"/>
  <c r="A36" i="9"/>
  <c r="B36" i="9"/>
  <c r="C36" i="9"/>
  <c r="A37" i="9"/>
  <c r="B37" i="9"/>
  <c r="C37" i="9"/>
  <c r="A38" i="9"/>
  <c r="B38" i="9"/>
  <c r="C38" i="9"/>
  <c r="A39" i="9"/>
  <c r="B39" i="9"/>
  <c r="C39" i="9"/>
  <c r="A40" i="9"/>
  <c r="B40" i="9"/>
  <c r="C40" i="9"/>
  <c r="A41" i="9"/>
  <c r="B41" i="9"/>
  <c r="C41" i="9"/>
  <c r="A42" i="9"/>
  <c r="B42" i="9"/>
  <c r="C42" i="9"/>
  <c r="A43" i="9"/>
  <c r="B43" i="9"/>
  <c r="C43" i="9"/>
  <c r="A44" i="9"/>
  <c r="B44" i="9"/>
  <c r="C44" i="9"/>
  <c r="A45" i="9"/>
  <c r="B45" i="9"/>
  <c r="C45" i="9"/>
  <c r="A46" i="9"/>
  <c r="B46" i="9"/>
  <c r="C46" i="9"/>
  <c r="A47" i="9"/>
  <c r="B47" i="9"/>
  <c r="C47" i="9"/>
  <c r="A48" i="9"/>
  <c r="B48" i="9"/>
  <c r="C48" i="9"/>
  <c r="A49" i="9"/>
  <c r="B49" i="9"/>
  <c r="C49" i="9"/>
  <c r="A50" i="9"/>
  <c r="B50" i="9"/>
  <c r="C50" i="9"/>
  <c r="A51" i="9"/>
  <c r="B51" i="9"/>
  <c r="C51" i="9"/>
  <c r="A52" i="9"/>
  <c r="B52" i="9"/>
  <c r="C52" i="9"/>
  <c r="A53" i="9"/>
  <c r="B53" i="9"/>
  <c r="C53" i="9"/>
  <c r="A54" i="9"/>
  <c r="B54" i="9"/>
  <c r="C54" i="9"/>
  <c r="A55" i="9"/>
  <c r="B55" i="9"/>
  <c r="C55" i="9"/>
  <c r="A56" i="9"/>
  <c r="B56" i="9"/>
  <c r="C56" i="9"/>
  <c r="A57" i="9"/>
  <c r="B57" i="9"/>
  <c r="C57" i="9"/>
  <c r="A58" i="9"/>
  <c r="B58" i="9"/>
  <c r="C58" i="9"/>
  <c r="A59" i="9"/>
  <c r="B59" i="9"/>
  <c r="C59" i="9"/>
  <c r="A60" i="9"/>
  <c r="B60" i="9"/>
  <c r="C60" i="9"/>
  <c r="A61" i="9"/>
  <c r="B61" i="9"/>
  <c r="C61" i="9"/>
  <c r="A62" i="9"/>
  <c r="B62" i="9"/>
  <c r="C62" i="9"/>
  <c r="A63" i="9"/>
  <c r="B63" i="9"/>
  <c r="C63" i="9"/>
  <c r="A64" i="9"/>
  <c r="B64" i="9"/>
  <c r="C64" i="9"/>
  <c r="A5" i="9"/>
  <c r="B5" i="9"/>
  <c r="C5" i="9"/>
  <c r="A2" i="9"/>
  <c r="P30" i="1" l="1"/>
  <c r="P64" i="1"/>
  <c r="Q64" i="1" s="1"/>
  <c r="A64" i="1" s="1"/>
  <c r="P49" i="1"/>
  <c r="Q49" i="1" s="1"/>
  <c r="A49" i="1" s="1"/>
  <c r="P58" i="1"/>
  <c r="P32" i="1"/>
  <c r="Q32" i="1" s="1"/>
  <c r="A32" i="1" s="1"/>
  <c r="P72" i="1"/>
  <c r="Q72" i="1" s="1"/>
  <c r="A72" i="1" s="1"/>
  <c r="P59" i="1"/>
  <c r="Q59" i="1" s="1"/>
  <c r="A59" i="1" s="1"/>
  <c r="P27" i="1"/>
  <c r="P34" i="1"/>
  <c r="P20" i="1"/>
  <c r="P42" i="1"/>
  <c r="Q42" i="1" s="1"/>
  <c r="A42" i="1" s="1"/>
  <c r="A9" i="2"/>
  <c r="A24" i="2"/>
  <c r="A31" i="2"/>
  <c r="A25" i="2"/>
  <c r="A14" i="2"/>
  <c r="A30" i="2"/>
  <c r="A27" i="2"/>
  <c r="A19" i="2"/>
  <c r="A17" i="2"/>
  <c r="A20" i="2"/>
  <c r="A15" i="2"/>
  <c r="A7" i="2"/>
  <c r="A26" i="2"/>
  <c r="A8" i="2"/>
  <c r="P47" i="1"/>
  <c r="P67" i="1"/>
  <c r="Q67" i="1" s="1"/>
  <c r="A67" i="1" s="1"/>
  <c r="P53" i="1"/>
  <c r="P40" i="1"/>
  <c r="Q40" i="1" s="1"/>
  <c r="A40" i="1" s="1"/>
  <c r="P60" i="1"/>
  <c r="P75" i="1"/>
  <c r="Q75" i="1" s="1"/>
  <c r="A75" i="1" s="1"/>
  <c r="P62" i="1"/>
  <c r="Q62" i="1" s="1"/>
  <c r="A62" i="1" s="1"/>
  <c r="P111" i="1"/>
  <c r="P45" i="1"/>
  <c r="P14" i="1"/>
  <c r="Q14" i="1" s="1"/>
  <c r="A14" i="1" s="1"/>
  <c r="P10" i="1"/>
  <c r="Q10" i="1" s="1"/>
  <c r="A10" i="1" s="1"/>
  <c r="P16" i="1"/>
  <c r="Q16" i="1" s="1"/>
  <c r="A16" i="1" s="1"/>
  <c r="P79" i="1"/>
  <c r="Q79" i="1" s="1"/>
  <c r="A79" i="1" s="1"/>
  <c r="P66" i="1"/>
  <c r="Q66" i="1" s="1"/>
  <c r="A66" i="1" s="1"/>
  <c r="P94" i="1"/>
  <c r="P38" i="1"/>
  <c r="Q38" i="1" s="1"/>
  <c r="A38" i="1" s="1"/>
  <c r="P73" i="1"/>
  <c r="Q73" i="1" s="1"/>
  <c r="A73" i="1" s="1"/>
  <c r="P61" i="1"/>
  <c r="Q61" i="1" s="1"/>
  <c r="A61" i="1" s="1"/>
  <c r="P57" i="1"/>
  <c r="P76" i="1"/>
  <c r="P12" i="1"/>
  <c r="Q12" i="1" s="1"/>
  <c r="A12" i="1" s="1"/>
  <c r="P50" i="1"/>
  <c r="P9" i="1"/>
  <c r="Q9" i="1" s="1"/>
  <c r="A9" i="1" s="1"/>
  <c r="P81" i="1"/>
  <c r="Q81" i="1" s="1"/>
  <c r="A81" i="1" s="1"/>
  <c r="P70" i="1"/>
  <c r="Q70" i="1" s="1"/>
  <c r="A70" i="1" s="1"/>
  <c r="P56" i="1"/>
  <c r="Q56" i="1" s="1"/>
  <c r="A56" i="1" s="1"/>
  <c r="P24" i="1"/>
  <c r="P31" i="1"/>
  <c r="Q31" i="1" s="1"/>
  <c r="A31" i="1" s="1"/>
  <c r="P54" i="1"/>
  <c r="P19" i="1"/>
  <c r="Q19" i="1" s="1"/>
  <c r="A19" i="1" s="1"/>
  <c r="P25" i="1"/>
  <c r="P15" i="1"/>
  <c r="Q15" i="1" s="1"/>
  <c r="A15" i="1" s="1"/>
  <c r="P18" i="1"/>
  <c r="Q18" i="1" s="1"/>
  <c r="A18" i="1" s="1"/>
  <c r="P28" i="1"/>
  <c r="Q28" i="1" s="1"/>
  <c r="A28" i="1" s="1"/>
  <c r="P88" i="1"/>
  <c r="P21" i="1"/>
  <c r="Q21" i="1" s="1"/>
  <c r="A21" i="1" s="1"/>
  <c r="P17" i="1"/>
  <c r="Q17" i="1" s="1"/>
  <c r="A17" i="1" s="1"/>
  <c r="P23" i="1"/>
  <c r="Q23" i="1" s="1"/>
  <c r="A23" i="1" s="1"/>
  <c r="P26" i="1"/>
  <c r="P22" i="1"/>
  <c r="Q22" i="1" s="1"/>
  <c r="A22" i="1" s="1"/>
  <c r="P91" i="1"/>
  <c r="P8" i="1"/>
  <c r="P6" i="1"/>
  <c r="L32" i="4"/>
  <c r="L29" i="3"/>
  <c r="L22" i="4"/>
  <c r="L14" i="4"/>
  <c r="L21" i="3"/>
  <c r="L52" i="4"/>
  <c r="L44" i="4"/>
  <c r="L36" i="4"/>
  <c r="L56" i="3"/>
  <c r="L12" i="3"/>
  <c r="L63" i="4"/>
  <c r="L40" i="3"/>
  <c r="L28" i="4"/>
  <c r="L8" i="3"/>
  <c r="L60" i="4"/>
  <c r="L56" i="4"/>
  <c r="L28" i="3"/>
  <c r="L48" i="3"/>
  <c r="L44" i="3"/>
  <c r="L18" i="4"/>
  <c r="L6" i="4"/>
  <c r="L30" i="3"/>
  <c r="L17" i="3"/>
  <c r="L36" i="3"/>
  <c r="L29" i="4"/>
  <c r="L33" i="4"/>
  <c r="L25" i="3"/>
  <c r="L10" i="4"/>
  <c r="L52" i="3"/>
  <c r="L60" i="3"/>
  <c r="L26" i="4"/>
  <c r="L40" i="4"/>
  <c r="L32" i="3"/>
  <c r="L30" i="4"/>
  <c r="L64" i="4"/>
  <c r="L48" i="4"/>
  <c r="L20" i="4"/>
  <c r="L12" i="4"/>
  <c r="L27" i="3"/>
  <c r="L19" i="3"/>
  <c r="L10" i="3"/>
  <c r="L58" i="4"/>
  <c r="L50" i="4"/>
  <c r="L42" i="4"/>
  <c r="L34" i="4"/>
  <c r="L54" i="3"/>
  <c r="L46" i="3"/>
  <c r="L38" i="3"/>
  <c r="L24" i="4"/>
  <c r="L16" i="4"/>
  <c r="L8" i="4"/>
  <c r="L23" i="3"/>
  <c r="L14" i="3"/>
  <c r="L6" i="3"/>
  <c r="L54" i="4"/>
  <c r="L46" i="4"/>
  <c r="L38" i="4"/>
  <c r="L58" i="3"/>
  <c r="L50" i="3"/>
  <c r="L42" i="3"/>
  <c r="L34" i="3"/>
  <c r="L33" i="3"/>
  <c r="L63" i="3"/>
  <c r="L62" i="4"/>
  <c r="L25" i="4"/>
  <c r="L21" i="4"/>
  <c r="L17" i="4"/>
  <c r="L13" i="4"/>
  <c r="L9" i="4"/>
  <c r="L5" i="4"/>
  <c r="L24" i="3"/>
  <c r="L20" i="3"/>
  <c r="L16" i="3"/>
  <c r="L15" i="3"/>
  <c r="L11" i="3"/>
  <c r="L7" i="3"/>
  <c r="L59" i="4"/>
  <c r="L55" i="4"/>
  <c r="L51" i="4"/>
  <c r="L47" i="4"/>
  <c r="L43" i="4"/>
  <c r="L39" i="4"/>
  <c r="L35" i="4"/>
  <c r="L59" i="3"/>
  <c r="L55" i="3"/>
  <c r="L51" i="3"/>
  <c r="L47" i="3"/>
  <c r="L43" i="3"/>
  <c r="L39" i="3"/>
  <c r="L35" i="3"/>
  <c r="L27" i="4"/>
  <c r="L23" i="4"/>
  <c r="L19" i="4"/>
  <c r="L15" i="4"/>
  <c r="L11" i="4"/>
  <c r="L7" i="4"/>
  <c r="L26" i="3"/>
  <c r="L22" i="3"/>
  <c r="L18" i="3"/>
  <c r="L13" i="3"/>
  <c r="L9" i="3"/>
  <c r="L5" i="3"/>
  <c r="L61" i="4"/>
  <c r="L57" i="4"/>
  <c r="L53" i="4"/>
  <c r="L49" i="4"/>
  <c r="L45" i="4"/>
  <c r="L41" i="4"/>
  <c r="L37" i="4"/>
  <c r="L61" i="3"/>
  <c r="L57" i="3"/>
  <c r="L53" i="3"/>
  <c r="L49" i="3"/>
  <c r="L45" i="3"/>
  <c r="L41" i="3"/>
  <c r="L37" i="3"/>
  <c r="L31" i="4"/>
  <c r="L65" i="4"/>
  <c r="L31" i="3"/>
  <c r="L62" i="3"/>
  <c r="Q80" i="1" l="1"/>
  <c r="A80" i="1" s="1"/>
  <c r="Q91" i="1"/>
  <c r="A91" i="1" s="1"/>
  <c r="Q35" i="1"/>
  <c r="A35" i="1" s="1"/>
  <c r="Q58" i="1"/>
  <c r="A58" i="1" s="1"/>
  <c r="Q30" i="1"/>
  <c r="A30" i="1" s="1"/>
  <c r="Q88" i="1"/>
  <c r="A88" i="1" s="1"/>
  <c r="Q20" i="1"/>
  <c r="A20" i="1" s="1"/>
  <c r="Q112" i="1"/>
  <c r="A112" i="1" s="1"/>
  <c r="Q48" i="1"/>
  <c r="A48" i="1" s="1"/>
  <c r="Q57" i="1"/>
  <c r="A57" i="1" s="1"/>
  <c r="Q45" i="1"/>
  <c r="A45" i="1" s="1"/>
  <c r="Q71" i="1"/>
  <c r="A71" i="1" s="1"/>
  <c r="Q29" i="1"/>
  <c r="A29" i="1" s="1"/>
  <c r="Q76" i="1"/>
  <c r="A76" i="1" s="1"/>
  <c r="Q26" i="1"/>
  <c r="A26" i="1" s="1"/>
  <c r="Q24" i="1"/>
  <c r="A24" i="1" s="1"/>
  <c r="Q41" i="1"/>
  <c r="A41" i="1" s="1"/>
  <c r="Q78" i="1"/>
  <c r="A78" i="1" s="1"/>
  <c r="Q69" i="1"/>
  <c r="A69" i="1" s="1"/>
  <c r="Q95" i="1"/>
  <c r="A95" i="1" s="1"/>
  <c r="Q54" i="1"/>
  <c r="A54" i="1" s="1"/>
  <c r="Q13" i="1"/>
  <c r="A13" i="1" s="1"/>
  <c r="Q25" i="1"/>
  <c r="A25" i="1" s="1"/>
  <c r="Q27" i="1"/>
  <c r="A27" i="1" s="1"/>
  <c r="Q60" i="1"/>
  <c r="A60" i="1" s="1"/>
  <c r="Q47" i="1"/>
  <c r="A47" i="1" s="1"/>
  <c r="Q94" i="1"/>
  <c r="A94" i="1" s="1"/>
  <c r="Q7" i="1"/>
  <c r="A7" i="1" s="1"/>
  <c r="Q6" i="1"/>
  <c r="A6" i="1" s="1"/>
  <c r="Q55" i="1"/>
  <c r="A55" i="1" s="1"/>
  <c r="Q8" i="1"/>
  <c r="A8" i="1" s="1"/>
  <c r="Q33" i="1"/>
  <c r="A33" i="1" s="1"/>
  <c r="Q43" i="1"/>
  <c r="A43" i="1" s="1"/>
  <c r="Q46" i="1"/>
  <c r="A46" i="1" s="1"/>
  <c r="Q52" i="1"/>
  <c r="A52" i="1" s="1"/>
  <c r="Q34" i="1"/>
  <c r="A34" i="1" s="1"/>
  <c r="Q74" i="1"/>
  <c r="A74" i="1" s="1"/>
  <c r="Q53" i="1"/>
  <c r="A53" i="1" s="1"/>
  <c r="Q51" i="1"/>
  <c r="A51" i="1" s="1"/>
  <c r="Q50" i="1"/>
  <c r="A50" i="1" s="1"/>
  <c r="Q111" i="1"/>
  <c r="A111" i="1" s="1"/>
  <c r="Q2" i="2"/>
  <c r="Q2" i="1" l="1"/>
  <c r="A2" i="1" s="1"/>
  <c r="A5" i="5"/>
  <c r="A2" i="2"/>
  <c r="A2" i="5" l="1"/>
  <c r="Q2" i="6"/>
  <c r="A2" i="6" s="1"/>
  <c r="A5" i="6"/>
</calcChain>
</file>

<file path=xl/sharedStrings.xml><?xml version="1.0" encoding="utf-8"?>
<sst xmlns="http://schemas.openxmlformats.org/spreadsheetml/2006/main" count="1795" uniqueCount="824">
  <si>
    <t>POUSSINS (Garçons)</t>
  </si>
  <si>
    <t>Nombre :</t>
  </si>
  <si>
    <t>NOM</t>
  </si>
  <si>
    <t>PRENOM</t>
  </si>
  <si>
    <t>CLUB</t>
  </si>
  <si>
    <t>Multibonds</t>
  </si>
  <si>
    <t>Lancer</t>
  </si>
  <si>
    <t>Total</t>
  </si>
  <si>
    <t>Class.</t>
  </si>
  <si>
    <t>Perf.</t>
  </si>
  <si>
    <t>Pts</t>
  </si>
  <si>
    <t>Nombre cellules vides</t>
  </si>
  <si>
    <t>Par déduction</t>
  </si>
  <si>
    <t>ci-dessus</t>
  </si>
  <si>
    <t>nombre inscrits</t>
  </si>
  <si>
    <t>BENJAMINS (Garçons)</t>
  </si>
  <si>
    <t>BENJAMINS (Filles)</t>
  </si>
  <si>
    <t>25 METRES HAIES</t>
  </si>
  <si>
    <t>PERF</t>
  </si>
  <si>
    <t>PTS</t>
  </si>
  <si>
    <t>25 METRES</t>
  </si>
  <si>
    <t>MULTIBONDS</t>
  </si>
  <si>
    <t>PERF 1</t>
  </si>
  <si>
    <t>PERF 2</t>
  </si>
  <si>
    <t>PERF 3</t>
  </si>
  <si>
    <t>LANCER</t>
  </si>
  <si>
    <t>RELAIS   4 x 50 m</t>
  </si>
  <si>
    <t>EQUIPES POUSSINS</t>
  </si>
  <si>
    <t>TEMPS</t>
  </si>
  <si>
    <t>CLASST.</t>
  </si>
  <si>
    <t>EQUIPES POUSSINES</t>
  </si>
  <si>
    <t>EQUIPES BENJAMINS</t>
  </si>
  <si>
    <t>EQUIPES BENJAMINES</t>
  </si>
  <si>
    <t>EQUIPES MINIMES GARCONS</t>
  </si>
  <si>
    <t>EQUIPES MINIMES FILLES</t>
  </si>
  <si>
    <t>TABLE DE COTATIONS</t>
  </si>
  <si>
    <t>l</t>
  </si>
  <si>
    <t>Relais 4x50</t>
  </si>
  <si>
    <t>A</t>
  </si>
  <si>
    <t>30 m Haies</t>
  </si>
  <si>
    <t>30 m</t>
  </si>
  <si>
    <t>Eveil Garçon</t>
  </si>
  <si>
    <t>SS76</t>
  </si>
  <si>
    <t>EAPE</t>
  </si>
  <si>
    <t>EMSAM</t>
  </si>
  <si>
    <t>CORE</t>
  </si>
  <si>
    <t>DLTAC</t>
  </si>
  <si>
    <t>clubs</t>
  </si>
  <si>
    <t>stade sottevillais 76</t>
  </si>
  <si>
    <t>Colonne1</t>
  </si>
  <si>
    <t xml:space="preserve">Entente athlétique plateaux Est Rouen </t>
  </si>
  <si>
    <t>Entente Mt st aignan Maromme</t>
  </si>
  <si>
    <t>Cor elbeuf</t>
  </si>
  <si>
    <t xml:space="preserve">Duclair Le Trait athletic club </t>
  </si>
  <si>
    <t>Nom Prenom</t>
  </si>
  <si>
    <t>Licence</t>
  </si>
  <si>
    <t>Perf.2</t>
  </si>
  <si>
    <t>Pts3</t>
  </si>
  <si>
    <t>Perf.4</t>
  </si>
  <si>
    <t>Pts5</t>
  </si>
  <si>
    <t>Colonne6</t>
  </si>
  <si>
    <t>Pts7</t>
  </si>
  <si>
    <t>TOTAL</t>
  </si>
  <si>
    <t>GILET ADELE</t>
  </si>
  <si>
    <t>LAARAJ JADE</t>
  </si>
  <si>
    <t>BAPTE NATHANAEL</t>
  </si>
  <si>
    <t>CLEMENT BIANCA</t>
  </si>
  <si>
    <t>PIOTIN ANNA</t>
  </si>
  <si>
    <t>RIGAUD ANNA</t>
  </si>
  <si>
    <t>HIVET ROMEO</t>
  </si>
  <si>
    <t>MOUYENGO MOUKALA SIAMA</t>
  </si>
  <si>
    <t>SAINT-JUST LOUIS</t>
  </si>
  <si>
    <t>TATON LEOPOLD</t>
  </si>
  <si>
    <t>LAENEN MARTIN</t>
  </si>
  <si>
    <t>BEN MLOUKA SELIM</t>
  </si>
  <si>
    <t>VASSE ANNA</t>
  </si>
  <si>
    <t>MONNIER PHILIPPINE</t>
  </si>
  <si>
    <t>VARIN MARTIN</t>
  </si>
  <si>
    <t>MARTINS ROXO VICTOR</t>
  </si>
  <si>
    <t>TATON LEANDRE</t>
  </si>
  <si>
    <t>SUEUR SZPIRKO CAMILLE</t>
  </si>
  <si>
    <t>LE MOIGNE ISAURE</t>
  </si>
  <si>
    <t>LAKSHMANAN ALPHONSE</t>
  </si>
  <si>
    <t>CORMIER NANCY</t>
  </si>
  <si>
    <t>GABARD CAMILLE</t>
  </si>
  <si>
    <t>NOTRE DAME LEVEQUE AMBRE</t>
  </si>
  <si>
    <t>MEDERREG CAMIL</t>
  </si>
  <si>
    <t>CARQUETTE THEO</t>
  </si>
  <si>
    <t>CLEMENT MAYA</t>
  </si>
  <si>
    <t>MARIE MILA</t>
  </si>
  <si>
    <t>WAETERLOOS JULIETTE</t>
  </si>
  <si>
    <t>GODEFROY APOLLINE</t>
  </si>
  <si>
    <t>TRY OSCAR</t>
  </si>
  <si>
    <t>KOUYATE CHARLIE</t>
  </si>
  <si>
    <t>OHEIX-LEPROVOST NOAH</t>
  </si>
  <si>
    <t>LE GARS ALICE</t>
  </si>
  <si>
    <t>MOUQUET ANALIA</t>
  </si>
  <si>
    <t>BEKHEDDA SELMA</t>
  </si>
  <si>
    <t>BERNON LOUISE</t>
  </si>
  <si>
    <t>MEJRI MEISSENE</t>
  </si>
  <si>
    <t>BERLAN VICTOR</t>
  </si>
  <si>
    <t>COLIN ADELE</t>
  </si>
  <si>
    <t>DELAVIGNE HENRI</t>
  </si>
  <si>
    <t>QUENET ANCEAUME</t>
  </si>
  <si>
    <t>DA COSTA ATHENAIS</t>
  </si>
  <si>
    <t>SOLER COLINE</t>
  </si>
  <si>
    <t>RUIZ AXEL</t>
  </si>
  <si>
    <t>SAUTAREL IRIS</t>
  </si>
  <si>
    <t>BARTHOULOT-LASNIER JEAN</t>
  </si>
  <si>
    <t>FOUREST MARIUS</t>
  </si>
  <si>
    <t>GALLIOT SIMON</t>
  </si>
  <si>
    <t>LEVAVASSEUR VALENTIN</t>
  </si>
  <si>
    <t>CLEMENT THEOPHILE</t>
  </si>
  <si>
    <t>QUERNIARD ELYNE</t>
  </si>
  <si>
    <t>COLLET ALIENOR</t>
  </si>
  <si>
    <t>DENEUVE NAIA</t>
  </si>
  <si>
    <t>GIRARD LUCAS</t>
  </si>
  <si>
    <t>SAMPIC PAUL</t>
  </si>
  <si>
    <t>EWOLO TANGO NOLAN</t>
  </si>
  <si>
    <t>DUPUIS ELEA</t>
  </si>
  <si>
    <t>GBOHO ZELIE</t>
  </si>
  <si>
    <t>LE LONG BASILE</t>
  </si>
  <si>
    <t>BOUNOURE THOMAS</t>
  </si>
  <si>
    <t>TASTET RAPHAEL</t>
  </si>
  <si>
    <t>CONVENANCE EVANGELINE</t>
  </si>
  <si>
    <t>MARTINS ROXO MARGAUX</t>
  </si>
  <si>
    <t>LAGAILLARDE SOLENE</t>
  </si>
  <si>
    <t>CHABI MANE INAYA</t>
  </si>
  <si>
    <t>CIRON GABRIEL</t>
  </si>
  <si>
    <t>MENDY KAYISS</t>
  </si>
  <si>
    <t>DAMASE COLIN LYLA</t>
  </si>
  <si>
    <t>DUBOIS CHARLIE</t>
  </si>
  <si>
    <t>LAFFONT JAN LEONIDAS</t>
  </si>
  <si>
    <t>KEBE MODOU</t>
  </si>
  <si>
    <t>PINEL GARANCE</t>
  </si>
  <si>
    <t>CARPENTIER ELIJAH</t>
  </si>
  <si>
    <t>NIANG IBRAHIM</t>
  </si>
  <si>
    <t>SELLIER AXELLE</t>
  </si>
  <si>
    <t>GBOHO OCTAVE</t>
  </si>
  <si>
    <t>MAETZ HONORINE</t>
  </si>
  <si>
    <t>PAVARD ALICE</t>
  </si>
  <si>
    <t>GEOFFROY SACHA</t>
  </si>
  <si>
    <t>PHILIPPE VICTOR</t>
  </si>
  <si>
    <t>ABIVEN GONON TOM</t>
  </si>
  <si>
    <t>ANGOT HECTOR</t>
  </si>
  <si>
    <t>DOUVILLE MONTIER MATILDA</t>
  </si>
  <si>
    <t>COLLET MALCOLM</t>
  </si>
  <si>
    <t>RONCIERE ADELE</t>
  </si>
  <si>
    <t>SOULIER ARTHUR</t>
  </si>
  <si>
    <t>VANNIER LINE</t>
  </si>
  <si>
    <t>HUET DANTU ADELE</t>
  </si>
  <si>
    <t>SAVARIE THEO</t>
  </si>
  <si>
    <t>LECOMTE LOIC</t>
  </si>
  <si>
    <t>DEVILLIERS NATHANAEL</t>
  </si>
  <si>
    <t>HAROU ROSE</t>
  </si>
  <si>
    <t>DODELIN MARGAUX</t>
  </si>
  <si>
    <t>PHILIP-VOLKAERT LEOPOLD</t>
  </si>
  <si>
    <t>BEDOUELLE LEIA</t>
  </si>
  <si>
    <t>NORODOM GASPARD</t>
  </si>
  <si>
    <t>VIEL HELOISE</t>
  </si>
  <si>
    <t>SMAIL HAYA</t>
  </si>
  <si>
    <t>MORRIOT INDHI</t>
  </si>
  <si>
    <t>LERALU POEMA</t>
  </si>
  <si>
    <t>GROULT ADELE</t>
  </si>
  <si>
    <t>PLE ROSE</t>
  </si>
  <si>
    <t>PERILLAT KENZO</t>
  </si>
  <si>
    <t>GERARDIN CLEMENTINE</t>
  </si>
  <si>
    <t>CAUCHOIX-GUAY AMBRE</t>
  </si>
  <si>
    <t>VENDIS ETHAN</t>
  </si>
  <si>
    <t>MALAGOLI BAIS LOUNE</t>
  </si>
  <si>
    <t>DIAKHITE ALIYAH</t>
  </si>
  <si>
    <t>LASSAIRE LEOPOLD</t>
  </si>
  <si>
    <t>UITUMEN TSELMUUN</t>
  </si>
  <si>
    <t>LECOUTEUX TOM</t>
  </si>
  <si>
    <t>LATINIER HAVARD EMMA</t>
  </si>
  <si>
    <t>MOUQUET AMBRE</t>
  </si>
  <si>
    <t>ADAM AUGUSTINE</t>
  </si>
  <si>
    <t>CHEVALIER HUGO</t>
  </si>
  <si>
    <t>SEGA CAPUCINE</t>
  </si>
  <si>
    <t>GASNIER TIMOTHE</t>
  </si>
  <si>
    <t>BOURALY LOUISE</t>
  </si>
  <si>
    <t>MEGE VICTOR</t>
  </si>
  <si>
    <t>CREVEL SUZANNE</t>
  </si>
  <si>
    <t>DESMET SIMON</t>
  </si>
  <si>
    <t>GODICHAUD JULES</t>
  </si>
  <si>
    <t>CHEVE ELIOTT</t>
  </si>
  <si>
    <t>STALIN CHARLOTTE</t>
  </si>
  <si>
    <t>BERLAND JOSEPHINE</t>
  </si>
  <si>
    <t>GARCIA LUIS</t>
  </si>
  <si>
    <t>MENDY SWAN</t>
  </si>
  <si>
    <t>UITUMEN TENUUN</t>
  </si>
  <si>
    <t>THIBIERGE BASILE</t>
  </si>
  <si>
    <t>KHOV VALENTIN</t>
  </si>
  <si>
    <t>ADAM MAEL</t>
  </si>
  <si>
    <t>ALEXANDRE ARSENE</t>
  </si>
  <si>
    <t>YVENAT LOUISE</t>
  </si>
  <si>
    <t>HENRY SALL ZAKARIA</t>
  </si>
  <si>
    <t>VODOR RAPHAEL</t>
  </si>
  <si>
    <t>LOUHOHO GABRIEL</t>
  </si>
  <si>
    <t>GILLOT VALENTIN</t>
  </si>
  <si>
    <t>COUSSENS ROMANE</t>
  </si>
  <si>
    <t>LESUR SAFIYA</t>
  </si>
  <si>
    <t>BOUICHOU LEO</t>
  </si>
  <si>
    <t>BELHAJI NAELLE</t>
  </si>
  <si>
    <t>GUYOT ELIOTT</t>
  </si>
  <si>
    <t>SCHWARZ GUSTAVE</t>
  </si>
  <si>
    <t>LEDRU LOTHAIRE</t>
  </si>
  <si>
    <t>BEAUMONT SALOME</t>
  </si>
  <si>
    <t>DUDONS ALICE</t>
  </si>
  <si>
    <t>QUESNEL CAPUCINE</t>
  </si>
  <si>
    <t>HARDY RACHEL</t>
  </si>
  <si>
    <t>REPINCAY CAMILLE</t>
  </si>
  <si>
    <t>JEAN LOUISE</t>
  </si>
  <si>
    <t>GERNIGON ANTON</t>
  </si>
  <si>
    <t>HARANT LEO</t>
  </si>
  <si>
    <t>PIGNE NOA</t>
  </si>
  <si>
    <t>CHANLIAU ANTOINE</t>
  </si>
  <si>
    <t>VAUCHEL GIANNI</t>
  </si>
  <si>
    <t>BOLEVE MARGAUX</t>
  </si>
  <si>
    <t>AUTIN MARCEAU</t>
  </si>
  <si>
    <t>DIRAN ALEXIS</t>
  </si>
  <si>
    <t>LEHARIVEL GASPARD</t>
  </si>
  <si>
    <t>PORET WILLIAM</t>
  </si>
  <si>
    <t>RENNES MATHIEU</t>
  </si>
  <si>
    <t>POIXBLANC LILI-ROSE</t>
  </si>
  <si>
    <t>PARODI GABRIEL</t>
  </si>
  <si>
    <t>PHILETAS MARIUS</t>
  </si>
  <si>
    <t>KOUGNON CHRIST-ELIAKIM</t>
  </si>
  <si>
    <t>WIMMER ADELE</t>
  </si>
  <si>
    <t>HEBERT MAXENT</t>
  </si>
  <si>
    <t>CORMERAIS CHLOE</t>
  </si>
  <si>
    <t>BESSAEV GERMAIN</t>
  </si>
  <si>
    <t>SEGUE AMELIA</t>
  </si>
  <si>
    <t>FERHI CHLOE</t>
  </si>
  <si>
    <t>PROCHAZKA ARTHUR</t>
  </si>
  <si>
    <t>NYERGES ALEX</t>
  </si>
  <si>
    <t>SALL FATIMATA</t>
  </si>
  <si>
    <t>MEMPIOT AUGUSTIN</t>
  </si>
  <si>
    <t>MARECHAL ARMEL</t>
  </si>
  <si>
    <t>MARTA GABRIEL</t>
  </si>
  <si>
    <t>MIZZI ELEONORE</t>
  </si>
  <si>
    <t>DELESTRE LOUISE</t>
  </si>
  <si>
    <t>SAVREUX HIS ROSILIA</t>
  </si>
  <si>
    <t>DELANDRE CELIA</t>
  </si>
  <si>
    <t>DUCHATEAU THIBAULT</t>
  </si>
  <si>
    <t>VARIN-DUVAL MATHIAS</t>
  </si>
  <si>
    <t>BODEREAU SAMUEL</t>
  </si>
  <si>
    <t>BOURSIER LOUISE</t>
  </si>
  <si>
    <t>MAHLA NOUR</t>
  </si>
  <si>
    <t>VILLALVILLA PEROCHON ROMANE</t>
  </si>
  <si>
    <t>BERNARDIN JAMES</t>
  </si>
  <si>
    <t>BILAI OKALA ALIA</t>
  </si>
  <si>
    <t>SORRENTINO GAEL</t>
  </si>
  <si>
    <t>CHESNEL LEVASSEUR LEON</t>
  </si>
  <si>
    <t>HAEGEMAN AUGUSTIN</t>
  </si>
  <si>
    <t>TALBI AMIRA</t>
  </si>
  <si>
    <t>BIVILLE MIA</t>
  </si>
  <si>
    <t>SEDRATI SYRINE</t>
  </si>
  <si>
    <t>PAVAUX LEXY</t>
  </si>
  <si>
    <t>DIDIER LEFEVRE SOLINE</t>
  </si>
  <si>
    <t>LEMELLE HUGO</t>
  </si>
  <si>
    <t>Auger benvenuto Marius</t>
  </si>
  <si>
    <t>SCRIMENTI LINO</t>
  </si>
  <si>
    <t>TALBI AMENA</t>
  </si>
  <si>
    <t>EL ALAMI NOLA</t>
  </si>
  <si>
    <t>DONGAL EZEQUIEL</t>
  </si>
  <si>
    <t>BOUVIER CHARLY</t>
  </si>
  <si>
    <t>WESTLAND SACHA</t>
  </si>
  <si>
    <t>LEFRANCOIS MADELEINE</t>
  </si>
  <si>
    <t>JAUNASSE MARTIN</t>
  </si>
  <si>
    <t>JAVET LATEURTRE ROSE</t>
  </si>
  <si>
    <t>MAUCOLIN MILO</t>
  </si>
  <si>
    <t>IPU METEL TRISTAN</t>
  </si>
  <si>
    <t>CHEBBI ALYSSIA</t>
  </si>
  <si>
    <t>ABSALON ROBERT IZAUR</t>
  </si>
  <si>
    <t>ALTMEYER THOMAS</t>
  </si>
  <si>
    <t>MORVAN MAEL</t>
  </si>
  <si>
    <t>POURNOT ENOLA</t>
  </si>
  <si>
    <t>BREELLE MARCETEAU JADE</t>
  </si>
  <si>
    <t>DOS REIS TAVARES TAMARA</t>
  </si>
  <si>
    <t>KABOU REY SORAYA JUVELIA</t>
  </si>
  <si>
    <t>CHALLAL MAXIME</t>
  </si>
  <si>
    <t>SIBY MOUSSA</t>
  </si>
  <si>
    <t>BONDEL INAYA</t>
  </si>
  <si>
    <t>BLIN JEANNE</t>
  </si>
  <si>
    <t>RENAUX CASTEL GABRIEL</t>
  </si>
  <si>
    <t>BRODARD OLIVIER</t>
  </si>
  <si>
    <t>BOCQUET GABRIEL</t>
  </si>
  <si>
    <t>BONNIN ALEXANDRE</t>
  </si>
  <si>
    <t>LANGLOIS ALICE</t>
  </si>
  <si>
    <t>MARIE JULIETTE</t>
  </si>
  <si>
    <t>CUADRADO ELIO</t>
  </si>
  <si>
    <t>FOLLIOT ANNA</t>
  </si>
  <si>
    <t>BERLAN VALENTIN</t>
  </si>
  <si>
    <t>BEKHEDDA IMRAN</t>
  </si>
  <si>
    <t>LEMARCIS EMY</t>
  </si>
  <si>
    <t>VESIER KYLIAN</t>
  </si>
  <si>
    <t>MAGUIB HYDARA NAIA-ROSE</t>
  </si>
  <si>
    <t>HENRY ZOLA</t>
  </si>
  <si>
    <t>JOURNE ANTONIN</t>
  </si>
  <si>
    <t>DUVAL CHARLOTTE</t>
  </si>
  <si>
    <t>PREVOST LEONIE</t>
  </si>
  <si>
    <t>MONNEAUX BENJAMIN</t>
  </si>
  <si>
    <t>TAURIN CELESTIN</t>
  </si>
  <si>
    <t>LENGLART INES</t>
  </si>
  <si>
    <t>GUICHET SOPHIE</t>
  </si>
  <si>
    <t>LIMERY KELYS</t>
  </si>
  <si>
    <t>RODIN LYA</t>
  </si>
  <si>
    <t>DACOSTA ELYA</t>
  </si>
  <si>
    <t>BLANCHARD PAULINE</t>
  </si>
  <si>
    <t>GOUJON-HOUISSE TEYLOR</t>
  </si>
  <si>
    <t>SANAVI RAPHAEL</t>
  </si>
  <si>
    <t>LE MOIGNE GARANCE</t>
  </si>
  <si>
    <t>SUEUR SZPIRKO CHARLIE</t>
  </si>
  <si>
    <t>DUCOURTI LAROCHE EDWIN</t>
  </si>
  <si>
    <t>JOUVIN EMMANUELLE</t>
  </si>
  <si>
    <t>LORBOIS FOURRE ABEL</t>
  </si>
  <si>
    <t>CAPLAIN HIPPOLYTE</t>
  </si>
  <si>
    <t>AUDOUSSET TIMOTHEE</t>
  </si>
  <si>
    <t>RICHARD VALENTINE</t>
  </si>
  <si>
    <t>VANDESTOC HELIES MAYLIE</t>
  </si>
  <si>
    <t>AVENEL JADE</t>
  </si>
  <si>
    <t>PECOT ALICE</t>
  </si>
  <si>
    <t>CATRICE JOSEPH</t>
  </si>
  <si>
    <t>DULONDEL MARION</t>
  </si>
  <si>
    <t>PILETTA ROISSARD VICTOR</t>
  </si>
  <si>
    <t>ROLAIN ARTHUR</t>
  </si>
  <si>
    <t>ROUSTEAU THEOPHILE</t>
  </si>
  <si>
    <t>CADINOT ADELE</t>
  </si>
  <si>
    <t>POINT HUGO</t>
  </si>
  <si>
    <t>MORIN COLINE</t>
  </si>
  <si>
    <t>PEPIN TIMOTHEE</t>
  </si>
  <si>
    <t>BOUCHER RAFAEL</t>
  </si>
  <si>
    <t>PINEL MARGAUX</t>
  </si>
  <si>
    <t>VERKARRE RAPHAEL</t>
  </si>
  <si>
    <t>DELAS ALICE</t>
  </si>
  <si>
    <t>LAGAILLARDE ALICE</t>
  </si>
  <si>
    <t>COURBET LOUISE</t>
  </si>
  <si>
    <t>GIARD AUGUSTIN</t>
  </si>
  <si>
    <t>ORTIZ ANA</t>
  </si>
  <si>
    <t>VERNEUIL LOUIS</t>
  </si>
  <si>
    <t>GERNIGON SOREN</t>
  </si>
  <si>
    <t>DUPUIS RAPHAEL</t>
  </si>
  <si>
    <t>VILALLONGUE ROSE</t>
  </si>
  <si>
    <t>CHARVET MAXIME</t>
  </si>
  <si>
    <t>DIOLOGENT NINA</t>
  </si>
  <si>
    <t>DIVET-CORBE LUBIN</t>
  </si>
  <si>
    <t>THIAM FATIMA -NOURA</t>
  </si>
  <si>
    <t>LOIRE SACHA</t>
  </si>
  <si>
    <t>VICOMTE ISAAC</t>
  </si>
  <si>
    <t>OZANNE COLINE</t>
  </si>
  <si>
    <t>PREAUD CONSTANCE</t>
  </si>
  <si>
    <t>LACAISSE YLIANN</t>
  </si>
  <si>
    <t>REPINCAY LANA</t>
  </si>
  <si>
    <t>ROULT ADAM</t>
  </si>
  <si>
    <t>LENOUVEL CALICIE</t>
  </si>
  <si>
    <t>LEDOUX MALO</t>
  </si>
  <si>
    <t>DRIDI DEHLIA</t>
  </si>
  <si>
    <t>DUMETS MILA</t>
  </si>
  <si>
    <t>DUMARCHE MARTIN</t>
  </si>
  <si>
    <t>DECOBERT SOLINE</t>
  </si>
  <si>
    <t>CABANNE RAPHAEL</t>
  </si>
  <si>
    <t>SEGUE VALENTINE</t>
  </si>
  <si>
    <t>NASSET LEA</t>
  </si>
  <si>
    <t>JOANNES ELSA</t>
  </si>
  <si>
    <t>MENDONCA TIAGO</t>
  </si>
  <si>
    <t>BONNEAU MARTIN</t>
  </si>
  <si>
    <t>DUBOC ZELIE</t>
  </si>
  <si>
    <t>HAREL GUICHE FAUSTINE</t>
  </si>
  <si>
    <t>GERARDIN GABRIEL</t>
  </si>
  <si>
    <t>LEDRU CLOTHILDE</t>
  </si>
  <si>
    <t>HENRY SALL AGATHE</t>
  </si>
  <si>
    <t>BELHAJI HARONE</t>
  </si>
  <si>
    <t>FOSSE LOUISE</t>
  </si>
  <si>
    <t>CASANOVA PIERRE</t>
  </si>
  <si>
    <t>BAZIN ANAELLE</t>
  </si>
  <si>
    <t>BOURALY JADE</t>
  </si>
  <si>
    <t>TRICOTET CARON MARCEAU</t>
  </si>
  <si>
    <t>LANDEMARD LOUIS</t>
  </si>
  <si>
    <t>DORANGE MARGOT</t>
  </si>
  <si>
    <t>PICHOURON JEAN</t>
  </si>
  <si>
    <t>BERTRAN VALENTIN</t>
  </si>
  <si>
    <t>CORNU CHARLES</t>
  </si>
  <si>
    <t>RAFART LECONTE DIMITRI</t>
  </si>
  <si>
    <t>GAUDRY MAXENCE</t>
  </si>
  <si>
    <t>LEGOUEST MARIUS</t>
  </si>
  <si>
    <t>KHOUYA HAFSSA</t>
  </si>
  <si>
    <t>FESSARD OSCAR</t>
  </si>
  <si>
    <t>TRAVAILLEUR LYNA</t>
  </si>
  <si>
    <t>DUDONS GABRIEL</t>
  </si>
  <si>
    <t>THIBIERGE AMAEL</t>
  </si>
  <si>
    <t>CAPET RAPHAEL</t>
  </si>
  <si>
    <t>HEBERT GABRIEL</t>
  </si>
  <si>
    <t>LEMIRE-HUON LUCIE</t>
  </si>
  <si>
    <t>DEHONDT JOSEPH</t>
  </si>
  <si>
    <t>CHAUMEIL CHOLLET MYA</t>
  </si>
  <si>
    <t>DE BRITO CORREIA CALLEN</t>
  </si>
  <si>
    <t>LECORNU LISA</t>
  </si>
  <si>
    <t>EDELINE SASHA</t>
  </si>
  <si>
    <t>MARTEL AARON</t>
  </si>
  <si>
    <t>DROUIN NORVENE MAELYS</t>
  </si>
  <si>
    <t>FORTIER DJAHARA ASMA</t>
  </si>
  <si>
    <t>GROULT LEA</t>
  </si>
  <si>
    <t>LEPROU ANGELE</t>
  </si>
  <si>
    <t>DHERMANT MILA</t>
  </si>
  <si>
    <t>LECOMTE GRONDIN CAMILLE</t>
  </si>
  <si>
    <t>LOUHOHO NOA</t>
  </si>
  <si>
    <t>HERVIEU CLEMENT</t>
  </si>
  <si>
    <t>BRIET ALEXANE</t>
  </si>
  <si>
    <t>SIMON FLORENT</t>
  </si>
  <si>
    <t>RUPERT LOUIS</t>
  </si>
  <si>
    <t>DUBOS MATHEO</t>
  </si>
  <si>
    <t>VAUCHEL LIYA</t>
  </si>
  <si>
    <t>VARIN JULIETTE</t>
  </si>
  <si>
    <t>ROBIN ARTHUR</t>
  </si>
  <si>
    <t>LE MEUR ANGELINE</t>
  </si>
  <si>
    <t>MENIRI AMANI</t>
  </si>
  <si>
    <t>BAZ ALI</t>
  </si>
  <si>
    <t>LESIEUR GARANCE</t>
  </si>
  <si>
    <t>RUESCHE ANTOINE</t>
  </si>
  <si>
    <t>MEMPIOT AGATHE</t>
  </si>
  <si>
    <t>ROGER ANTOINE</t>
  </si>
  <si>
    <t>PANCHOUT SHANOLA</t>
  </si>
  <si>
    <t>SAVREUX HIS DARIAN</t>
  </si>
  <si>
    <t>VARIN DUVAL ROMANE</t>
  </si>
  <si>
    <t>MIZZI MIA</t>
  </si>
  <si>
    <t>MOUTON CLARA</t>
  </si>
  <si>
    <t>DUCHATEAU MANON</t>
  </si>
  <si>
    <t>LABONNE AUGUSTE</t>
  </si>
  <si>
    <t>ADOLE JOSEPH</t>
  </si>
  <si>
    <t>TOYB SAFIYA</t>
  </si>
  <si>
    <t>MONTOUT NAELIZIA</t>
  </si>
  <si>
    <t>PREGERMAIN LENNY</t>
  </si>
  <si>
    <t>ANDRIEU REGNAULT JULIA</t>
  </si>
  <si>
    <t>VILAIN AARON</t>
  </si>
  <si>
    <t>JAVET LATEURTRE CAMILLE</t>
  </si>
  <si>
    <t>MAZILA GAELYS</t>
  </si>
  <si>
    <t>MOSCHINSKI VALLEZ ARTHUR</t>
  </si>
  <si>
    <t>DOUCERAIN MANON</t>
  </si>
  <si>
    <t>FOLLAIN VALENTIN</t>
  </si>
  <si>
    <t>TAIBI ILYES</t>
  </si>
  <si>
    <t>PIGEON KHADIJA</t>
  </si>
  <si>
    <t>SEDRATI AYA</t>
  </si>
  <si>
    <t>EMATI EWANE ALAN</t>
  </si>
  <si>
    <t>BILAI OKALA SHERYNE</t>
  </si>
  <si>
    <t>TCHAMAHA JULES</t>
  </si>
  <si>
    <t>LECHANTOUX LEANDRE</t>
  </si>
  <si>
    <t>NEVEUX ALEXANDRE</t>
  </si>
  <si>
    <t>PERROT CAMILLE</t>
  </si>
  <si>
    <t>LEFEBVRE AIDA</t>
  </si>
  <si>
    <t>LOUVET ANAE</t>
  </si>
  <si>
    <t>GONCALVES RAMOS ADRIANO</t>
  </si>
  <si>
    <t>MARKOWSKI LALIA</t>
  </si>
  <si>
    <t>LEFEBVRE LEILA</t>
  </si>
  <si>
    <t>HIDEUR ADAM</t>
  </si>
  <si>
    <t>RATIARSON CELESTE</t>
  </si>
  <si>
    <t>EPEE LYS</t>
  </si>
  <si>
    <t>ROBCIS ALIX</t>
  </si>
  <si>
    <t>CHEVALIER LOUCA</t>
  </si>
  <si>
    <t>LEFEBVRE INES</t>
  </si>
  <si>
    <t>DESCAMPS MAXINE</t>
  </si>
  <si>
    <t>MAHLA CHAMSEDDINE</t>
  </si>
  <si>
    <t>SUEUR MADDY</t>
  </si>
  <si>
    <t>VILAIN NATTAN</t>
  </si>
  <si>
    <t>LEGOIS GODICHAUD OLYMPE</t>
  </si>
  <si>
    <t>BENTIFRAOUINE TIDIANI</t>
  </si>
  <si>
    <t>LOPEZ AURELE</t>
  </si>
  <si>
    <t>BOBEE KEYAH</t>
  </si>
  <si>
    <t>S/L ENTENTE MT ST AIGNAN MAROMME</t>
  </si>
  <si>
    <t>S/L EA DU PLATEAU EST</t>
  </si>
  <si>
    <t>S/L DUCLAIR LE TRAIT ATHLETIQUE CLUB</t>
  </si>
  <si>
    <t>STADE SOTTEVILLAIS 76*</t>
  </si>
  <si>
    <t>NOM Prenom</t>
  </si>
  <si>
    <t>N° Licence</t>
  </si>
  <si>
    <t>club</t>
  </si>
  <si>
    <t>POIXBLANC</t>
  </si>
  <si>
    <t>LILI-ROSE</t>
  </si>
  <si>
    <t>ADAM</t>
  </si>
  <si>
    <t>BEDOUELLE</t>
  </si>
  <si>
    <t>LEIA</t>
  </si>
  <si>
    <t>BEKHEDDA</t>
  </si>
  <si>
    <t>BELHAJI</t>
  </si>
  <si>
    <t>LOUISE</t>
  </si>
  <si>
    <t>BOURALY</t>
  </si>
  <si>
    <t>AMBRE</t>
  </si>
  <si>
    <t>INAYA</t>
  </si>
  <si>
    <t>CLEMENT</t>
  </si>
  <si>
    <t>ADELE</t>
  </si>
  <si>
    <t>CORMIER</t>
  </si>
  <si>
    <t>NANCY</t>
  </si>
  <si>
    <t>DIAKHITE</t>
  </si>
  <si>
    <t>ALIYAH</t>
  </si>
  <si>
    <t>DUDONS</t>
  </si>
  <si>
    <t>ALICE</t>
  </si>
  <si>
    <t>DUPUIS</t>
  </si>
  <si>
    <t>CAMILLE</t>
  </si>
  <si>
    <t>GBOHO</t>
  </si>
  <si>
    <t>ZELIE</t>
  </si>
  <si>
    <t>GERARDIN</t>
  </si>
  <si>
    <t>CLEMENTINE</t>
  </si>
  <si>
    <t>GROULT</t>
  </si>
  <si>
    <t>HARDY</t>
  </si>
  <si>
    <t>RACHEL</t>
  </si>
  <si>
    <t>ROSE</t>
  </si>
  <si>
    <t>JEAN</t>
  </si>
  <si>
    <t>JADE</t>
  </si>
  <si>
    <t>LATINIER HAVARD</t>
  </si>
  <si>
    <t>EMMA</t>
  </si>
  <si>
    <t>SAFIYA</t>
  </si>
  <si>
    <t>MEJRI</t>
  </si>
  <si>
    <t>MEISSENE</t>
  </si>
  <si>
    <t>MENDY</t>
  </si>
  <si>
    <t>SWAN</t>
  </si>
  <si>
    <t>MOUQUET</t>
  </si>
  <si>
    <t>NYERGES</t>
  </si>
  <si>
    <t>ALEX</t>
  </si>
  <si>
    <t>ANNA</t>
  </si>
  <si>
    <t>ELYNE</t>
  </si>
  <si>
    <t>CAPUCINE</t>
  </si>
  <si>
    <t>SAVREUX HIS</t>
  </si>
  <si>
    <t>SEGA</t>
  </si>
  <si>
    <t>SOLER</t>
  </si>
  <si>
    <t>COLINE</t>
  </si>
  <si>
    <t>STALIN</t>
  </si>
  <si>
    <t>CHARLOTTE</t>
  </si>
  <si>
    <t>VASSE</t>
  </si>
  <si>
    <t>JULIETTE</t>
  </si>
  <si>
    <t>WIMMER</t>
  </si>
  <si>
    <t>BERLAN</t>
  </si>
  <si>
    <t>VALENTIN</t>
  </si>
  <si>
    <t>GABRIEL</t>
  </si>
  <si>
    <t>MARTIN</t>
  </si>
  <si>
    <t>ALEXANDRE</t>
  </si>
  <si>
    <t>RAPHAEL</t>
  </si>
  <si>
    <t>CHEVALIER</t>
  </si>
  <si>
    <t>OSCAR</t>
  </si>
  <si>
    <t>GERNIGON</t>
  </si>
  <si>
    <t>AUGUSTIN</t>
  </si>
  <si>
    <t>HEBERT</t>
  </si>
  <si>
    <t>LOUIS</t>
  </si>
  <si>
    <t>LEANDRE</t>
  </si>
  <si>
    <t>MARIUS</t>
  </si>
  <si>
    <t>SACHA</t>
  </si>
  <si>
    <t>LOUHOHO</t>
  </si>
  <si>
    <t>NOA</t>
  </si>
  <si>
    <t>ARTHUR</t>
  </si>
  <si>
    <t>VICTOR</t>
  </si>
  <si>
    <t>HUGO</t>
  </si>
  <si>
    <t>ANTOINE</t>
  </si>
  <si>
    <t>THEOPHILE</t>
  </si>
  <si>
    <t>SIMON</t>
  </si>
  <si>
    <t>JULES</t>
  </si>
  <si>
    <t>THIBIERGE</t>
  </si>
  <si>
    <t>MARCEAU</t>
  </si>
  <si>
    <t>AVENEL</t>
  </si>
  <si>
    <t>BLANCHARD</t>
  </si>
  <si>
    <t>COURBET</t>
  </si>
  <si>
    <t>FORTIER DJAHARA</t>
  </si>
  <si>
    <t>ASMA</t>
  </si>
  <si>
    <t>FOSSE</t>
  </si>
  <si>
    <t>LEA</t>
  </si>
  <si>
    <t>GUICHET</t>
  </si>
  <si>
    <t>SOPHIE</t>
  </si>
  <si>
    <t>HAREL GUICHE</t>
  </si>
  <si>
    <t>FAUSTINE</t>
  </si>
  <si>
    <t>JOUVIN</t>
  </si>
  <si>
    <t>EMMANUELLE</t>
  </si>
  <si>
    <t>LECOMTE GRONDIN</t>
  </si>
  <si>
    <t>LEMIRE-HUON</t>
  </si>
  <si>
    <t>LUCIE</t>
  </si>
  <si>
    <t>MAGUIB HYDARA</t>
  </si>
  <si>
    <t>NAIA-ROSE</t>
  </si>
  <si>
    <t>MENIRI</t>
  </si>
  <si>
    <t>AMANI</t>
  </si>
  <si>
    <t>MORIN</t>
  </si>
  <si>
    <t>NASSET</t>
  </si>
  <si>
    <t>ORTIZ</t>
  </si>
  <si>
    <t>ANA</t>
  </si>
  <si>
    <t>RODIN</t>
  </si>
  <si>
    <t>LYA</t>
  </si>
  <si>
    <t>THIAM</t>
  </si>
  <si>
    <t>FATIMA -NOURA</t>
  </si>
  <si>
    <t>TRAVAILLEUR</t>
  </si>
  <si>
    <t>LYNA</t>
  </si>
  <si>
    <t>VARIN</t>
  </si>
  <si>
    <t>VAUCHEL</t>
  </si>
  <si>
    <t>LIYA</t>
  </si>
  <si>
    <t>MAEL</t>
  </si>
  <si>
    <t>THOMAS</t>
  </si>
  <si>
    <t>AUTIN</t>
  </si>
  <si>
    <t>NATHANAEL</t>
  </si>
  <si>
    <t>BARTHOULOT-LASNIER</t>
  </si>
  <si>
    <t>BEN MLOUKA</t>
  </si>
  <si>
    <t>SELIM</t>
  </si>
  <si>
    <t>LEO</t>
  </si>
  <si>
    <t>ELIOTT</t>
  </si>
  <si>
    <t>CIRON</t>
  </si>
  <si>
    <t>DESMET</t>
  </si>
  <si>
    <t>DEVILLIERS</t>
  </si>
  <si>
    <t>GILLOT</t>
  </si>
  <si>
    <t>LUCAS</t>
  </si>
  <si>
    <t>GUYOT</t>
  </si>
  <si>
    <t>HARANT</t>
  </si>
  <si>
    <t>MAXENT</t>
  </si>
  <si>
    <t>KOUGNON</t>
  </si>
  <si>
    <t>CHRIST-ELIAKIM</t>
  </si>
  <si>
    <t>LAENEN</t>
  </si>
  <si>
    <t>LAFFONT JAN</t>
  </si>
  <si>
    <t>LEONIDAS</t>
  </si>
  <si>
    <t>LEOPOLD</t>
  </si>
  <si>
    <t>LE LONG</t>
  </si>
  <si>
    <t>BASILE</t>
  </si>
  <si>
    <t>LEVAVASSEUR</t>
  </si>
  <si>
    <t>NOAH</t>
  </si>
  <si>
    <t>PERILLAT</t>
  </si>
  <si>
    <t>KENZO</t>
  </si>
  <si>
    <t>PHILIP-VOLKAERT</t>
  </si>
  <si>
    <t>WILLIAM</t>
  </si>
  <si>
    <t>RUIZ</t>
  </si>
  <si>
    <t>AXEL</t>
  </si>
  <si>
    <t>SAINT-JUST</t>
  </si>
  <si>
    <t>TASTET</t>
  </si>
  <si>
    <t>Classement</t>
  </si>
  <si>
    <t>Présent</t>
  </si>
  <si>
    <t>nom prenom</t>
  </si>
  <si>
    <t>licence</t>
  </si>
  <si>
    <t>Lancer Poids</t>
  </si>
  <si>
    <t>30m</t>
  </si>
  <si>
    <t>presence</t>
  </si>
  <si>
    <t>Class.2</t>
  </si>
  <si>
    <t>AUDOUSSET</t>
  </si>
  <si>
    <t>TIMOTHEE</t>
  </si>
  <si>
    <t>BAZ</t>
  </si>
  <si>
    <t>ALI</t>
  </si>
  <si>
    <t>IMRAN</t>
  </si>
  <si>
    <t>HARONE</t>
  </si>
  <si>
    <t>BERTRAN</t>
  </si>
  <si>
    <t>BOCQUET</t>
  </si>
  <si>
    <t>BONNEAU</t>
  </si>
  <si>
    <t>BONNIN</t>
  </si>
  <si>
    <t>BOUCHER</t>
  </si>
  <si>
    <t>RAFAEL</t>
  </si>
  <si>
    <t>BRODARD</t>
  </si>
  <si>
    <t>OLIVIER</t>
  </si>
  <si>
    <t>CABANNE</t>
  </si>
  <si>
    <t>CAPET</t>
  </si>
  <si>
    <t>CAPLAIN</t>
  </si>
  <si>
    <t>HIPPOLYTE</t>
  </si>
  <si>
    <t>CASANOVA</t>
  </si>
  <si>
    <t>PIERRE</t>
  </si>
  <si>
    <t>CATRICE</t>
  </si>
  <si>
    <t>JOSEPH</t>
  </si>
  <si>
    <t>CHARVET</t>
  </si>
  <si>
    <t>MAXIME</t>
  </si>
  <si>
    <t>CORNU</t>
  </si>
  <si>
    <t>CHARLES</t>
  </si>
  <si>
    <t>CUADRADO</t>
  </si>
  <si>
    <t>ELIO</t>
  </si>
  <si>
    <t>DE BRITO CORREIA</t>
  </si>
  <si>
    <t>CALLEN</t>
  </si>
  <si>
    <t>DEHONDT</t>
  </si>
  <si>
    <t>DIVET-CORBE</t>
  </si>
  <si>
    <t>LUBIN</t>
  </si>
  <si>
    <t>DUBOS</t>
  </si>
  <si>
    <t>MATHEO</t>
  </si>
  <si>
    <t>DUCOURTI LAROCHE</t>
  </si>
  <si>
    <t>EDWIN</t>
  </si>
  <si>
    <t>DUMARCHE</t>
  </si>
  <si>
    <t>FESSARD</t>
  </si>
  <si>
    <t>GAUDRY</t>
  </si>
  <si>
    <t>MAXENCE</t>
  </si>
  <si>
    <t>SOREN</t>
  </si>
  <si>
    <t>GIARD</t>
  </si>
  <si>
    <t>HERVIEU</t>
  </si>
  <si>
    <t>JOURNE</t>
  </si>
  <si>
    <t>ANTONIN</t>
  </si>
  <si>
    <t>LACAISSE</t>
  </si>
  <si>
    <t>YLIANN</t>
  </si>
  <si>
    <t>LANDEMARD</t>
  </si>
  <si>
    <t>LEDOUX</t>
  </si>
  <si>
    <t>MALO</t>
  </si>
  <si>
    <t>LEGOUEST</t>
  </si>
  <si>
    <t>LOIRE</t>
  </si>
  <si>
    <t>LORBOIS FOURRE</t>
  </si>
  <si>
    <t>ABEL</t>
  </si>
  <si>
    <t>MARTEL</t>
  </si>
  <si>
    <t>AARON</t>
  </si>
  <si>
    <t>MENDONCA</t>
  </si>
  <si>
    <t>TIAGO</t>
  </si>
  <si>
    <t>MONNEAUX</t>
  </si>
  <si>
    <t>BENJAMIN</t>
  </si>
  <si>
    <t>PEPIN</t>
  </si>
  <si>
    <t>PICHOURON</t>
  </si>
  <si>
    <t>PILETTA ROISSARD</t>
  </si>
  <si>
    <t>POINT</t>
  </si>
  <si>
    <t>RAFART LECONTE</t>
  </si>
  <si>
    <t>DIMITRI</t>
  </si>
  <si>
    <t>ROBIN</t>
  </si>
  <si>
    <t>ROGER</t>
  </si>
  <si>
    <t>ROLAIN</t>
  </si>
  <si>
    <t>ROULT</t>
  </si>
  <si>
    <t>ROUSTEAU</t>
  </si>
  <si>
    <t>RUESCHE</t>
  </si>
  <si>
    <t>RUPERT</t>
  </si>
  <si>
    <t>SANAVI</t>
  </si>
  <si>
    <t>DARIAN</t>
  </si>
  <si>
    <t>FLORENT</t>
  </si>
  <si>
    <t>TAURIN</t>
  </si>
  <si>
    <t>CELESTIN</t>
  </si>
  <si>
    <t>AMAEL</t>
  </si>
  <si>
    <t>TRICOTET CARON</t>
  </si>
  <si>
    <t>VERKARRE</t>
  </si>
  <si>
    <t>VERNEUIL</t>
  </si>
  <si>
    <t>VESIER</t>
  </si>
  <si>
    <t>KYLIAN</t>
  </si>
  <si>
    <t>VICOMTE</t>
  </si>
  <si>
    <t>ISAAC</t>
  </si>
  <si>
    <t>ADOLE</t>
  </si>
  <si>
    <t>BENTIFRAOUINE</t>
  </si>
  <si>
    <t>TIDIANI</t>
  </si>
  <si>
    <t>LOUCA</t>
  </si>
  <si>
    <t>EMATI EWANE</t>
  </si>
  <si>
    <t>ALAN</t>
  </si>
  <si>
    <t>FOLLAIN</t>
  </si>
  <si>
    <t>GONCALVES RAMOS</t>
  </si>
  <si>
    <t>ADRIANO</t>
  </si>
  <si>
    <t>HIDEUR</t>
  </si>
  <si>
    <t>LABONNE</t>
  </si>
  <si>
    <t>AUGUSTE</t>
  </si>
  <si>
    <t>LECHANTOUX</t>
  </si>
  <si>
    <t>LOPEZ</t>
  </si>
  <si>
    <t>AURELE</t>
  </si>
  <si>
    <t>MAHLA</t>
  </si>
  <si>
    <t>CHAMSEDDINE</t>
  </si>
  <si>
    <t>MOSCHINSKI VALLEZ</t>
  </si>
  <si>
    <t>NEVEUX</t>
  </si>
  <si>
    <t>PREGERMAIN</t>
  </si>
  <si>
    <t>LENNY</t>
  </si>
  <si>
    <t>ROBCIS</t>
  </si>
  <si>
    <t>ALIX</t>
  </si>
  <si>
    <t>TAIBI</t>
  </si>
  <si>
    <t>ILYES</t>
  </si>
  <si>
    <t>TCHAMAHA</t>
  </si>
  <si>
    <t>VILAIN</t>
  </si>
  <si>
    <t>NATTAN</t>
  </si>
  <si>
    <t>BOBEE</t>
  </si>
  <si>
    <t>KEYAH</t>
  </si>
  <si>
    <t>JAVET LATEURTRE</t>
  </si>
  <si>
    <t>LEFEBVRE</t>
  </si>
  <si>
    <t>AIDA</t>
  </si>
  <si>
    <t>LEILA</t>
  </si>
  <si>
    <t>LEGOIS GODICHAUD</t>
  </si>
  <si>
    <t>OLYMPE</t>
  </si>
  <si>
    <t>LOUVET</t>
  </si>
  <si>
    <t>ANAE</t>
  </si>
  <si>
    <t>MARKOWSKI</t>
  </si>
  <si>
    <t>LALIA</t>
  </si>
  <si>
    <t>MAZILA</t>
  </si>
  <si>
    <t>GAELYS</t>
  </si>
  <si>
    <t>MONTOUT</t>
  </si>
  <si>
    <t>NAELIZIA</t>
  </si>
  <si>
    <t>SUEUR</t>
  </si>
  <si>
    <t>MADDY</t>
  </si>
  <si>
    <t>TOYB</t>
  </si>
  <si>
    <t>ALTMEYER</t>
  </si>
  <si>
    <t>Auger benvenuto</t>
  </si>
  <si>
    <t>Marius</t>
  </si>
  <si>
    <t>BERNARDIN</t>
  </si>
  <si>
    <t>JAMES</t>
  </si>
  <si>
    <t>LEMELLE</t>
  </si>
  <si>
    <t>MORVAN</t>
  </si>
  <si>
    <t>WESTLAND</t>
  </si>
  <si>
    <t>JEANNE</t>
  </si>
  <si>
    <t>BONDEL</t>
  </si>
  <si>
    <t>BREELLE MARCETEAU</t>
  </si>
  <si>
    <t>PAVAUX</t>
  </si>
  <si>
    <t>LEXY</t>
  </si>
  <si>
    <t>CUCURULL</t>
  </si>
  <si>
    <t>RIVIERE</t>
  </si>
  <si>
    <t>MALIA</t>
  </si>
  <si>
    <t>YUNA</t>
  </si>
  <si>
    <t>MARYAM</t>
  </si>
  <si>
    <t>GOMIS LEROUX</t>
  </si>
  <si>
    <t>NOEMIE</t>
  </si>
  <si>
    <t>GROSBOIS</t>
  </si>
  <si>
    <t>DIDIER</t>
  </si>
  <si>
    <t>GIBERT</t>
  </si>
  <si>
    <t>KONATE CHEMIN</t>
  </si>
  <si>
    <t>ISMAEL</t>
  </si>
  <si>
    <t>SWEET</t>
  </si>
  <si>
    <t>LEMONNIER</t>
  </si>
  <si>
    <t>GOUAS</t>
  </si>
  <si>
    <t xml:space="preserve">FATAH </t>
  </si>
  <si>
    <t>MILAN</t>
  </si>
  <si>
    <t>LAROUSSE</t>
  </si>
  <si>
    <t>MERLIN</t>
  </si>
  <si>
    <t xml:space="preserve">RICHARC-LECLERC </t>
  </si>
  <si>
    <t>BEAUFILS</t>
  </si>
  <si>
    <t>MAUBOUSSIN</t>
  </si>
  <si>
    <t>OSMONT</t>
  </si>
  <si>
    <t>PEIXOTO</t>
  </si>
  <si>
    <t>PAOLO</t>
  </si>
  <si>
    <t>Longueur</t>
  </si>
  <si>
    <t xml:space="preserve">50m </t>
  </si>
  <si>
    <t>250 m Marche</t>
  </si>
  <si>
    <t>50 m</t>
  </si>
  <si>
    <t>250 marche</t>
  </si>
  <si>
    <t>Poids</t>
  </si>
  <si>
    <t>,</t>
  </si>
  <si>
    <t>X</t>
  </si>
  <si>
    <t>JAVET-LATEURTRE</t>
  </si>
  <si>
    <t>BICHEUX</t>
  </si>
  <si>
    <t>Colonne2</t>
  </si>
  <si>
    <t>Était noté en Poussine Fille</t>
  </si>
  <si>
    <t>Victoor</t>
  </si>
  <si>
    <t>ENSAM</t>
  </si>
  <si>
    <t>MAHMOUDI</t>
  </si>
  <si>
    <t>Amine</t>
  </si>
  <si>
    <t>BEHENGARAY</t>
  </si>
  <si>
    <t>Simon</t>
  </si>
  <si>
    <t>CHIKHI</t>
  </si>
  <si>
    <t>Naïm</t>
  </si>
  <si>
    <t>EVEIL FILLES (Filles)</t>
  </si>
  <si>
    <t>POUSSINES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</si>
</sst>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8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1"/>
      <color indexed="10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1"/>
      <color indexed="12"/>
      <name val="Arial"/>
      <family val="2"/>
    </font>
    <font>
      <sz val="12"/>
      <color indexed="14"/>
      <name val="Arial"/>
      <family val="2"/>
    </font>
    <font>
      <sz val="10"/>
      <color indexed="14"/>
      <name val="Arial"/>
      <family val="2"/>
    </font>
    <font>
      <b/>
      <sz val="11"/>
      <color indexed="14"/>
      <name val="Arial"/>
      <family val="2"/>
    </font>
    <font>
      <sz val="12"/>
      <color indexed="25"/>
      <name val="Arial"/>
      <family val="2"/>
    </font>
    <font>
      <sz val="10"/>
      <color indexed="25"/>
      <name val="Arial"/>
      <family val="2"/>
    </font>
    <font>
      <sz val="12"/>
      <color indexed="21"/>
      <name val="Arial"/>
      <family val="2"/>
    </font>
    <font>
      <sz val="10"/>
      <color indexed="21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2"/>
      <color indexed="17"/>
      <name val="Arial"/>
      <family val="2"/>
    </font>
    <font>
      <sz val="10"/>
      <color indexed="17"/>
      <name val="Arial"/>
      <family val="2"/>
    </font>
    <font>
      <b/>
      <sz val="11"/>
      <color indexed="17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12"/>
      <color indexed="12"/>
      <name val="Arial"/>
      <family val="2"/>
    </font>
    <font>
      <sz val="8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28"/>
      <name val="Arial"/>
      <family val="2"/>
    </font>
    <font>
      <b/>
      <sz val="10"/>
      <color indexed="28"/>
      <name val="Arial"/>
      <family val="2"/>
    </font>
    <font>
      <sz val="10"/>
      <color indexed="20"/>
      <name val="Arial"/>
      <family val="2"/>
    </font>
    <font>
      <b/>
      <sz val="11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color indexed="18"/>
      <name val="Arial"/>
      <family val="2"/>
    </font>
    <font>
      <b/>
      <sz val="8"/>
      <color indexed="18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8"/>
      <color indexed="17"/>
      <name val="Arial"/>
      <family val="2"/>
    </font>
    <font>
      <b/>
      <sz val="10"/>
      <color indexed="18"/>
      <name val="Arial"/>
      <family val="2"/>
    </font>
    <font>
      <b/>
      <sz val="8"/>
      <color indexed="20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sz val="9"/>
      <color indexed="17"/>
      <name val="Arial"/>
      <family val="2"/>
    </font>
    <font>
      <sz val="12"/>
      <color indexed="20"/>
      <name val="Arial"/>
      <family val="2"/>
    </font>
    <font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18"/>
      <name val="Arial"/>
      <family val="2"/>
    </font>
    <font>
      <sz val="9"/>
      <color indexed="10"/>
      <name val="Arial"/>
      <family val="2"/>
    </font>
    <font>
      <b/>
      <sz val="12"/>
      <color indexed="17"/>
      <name val="Arial"/>
      <family val="2"/>
    </font>
    <font>
      <b/>
      <sz val="9"/>
      <color indexed="17"/>
      <name val="Arial"/>
      <family val="2"/>
    </font>
    <font>
      <b/>
      <sz val="8"/>
      <color indexed="17"/>
      <name val="Arial"/>
      <family val="2"/>
    </font>
    <font>
      <sz val="9"/>
      <color indexed="14"/>
      <name val="Arial"/>
      <family val="2"/>
    </font>
    <font>
      <b/>
      <sz val="12"/>
      <color indexed="14"/>
      <name val="Arial"/>
      <family val="2"/>
    </font>
    <font>
      <b/>
      <i/>
      <sz val="10"/>
      <color indexed="17"/>
      <name val="Arial"/>
      <family val="2"/>
    </font>
    <font>
      <b/>
      <i/>
      <sz val="10"/>
      <color indexed="14"/>
      <name val="Arial"/>
      <family val="2"/>
    </font>
    <font>
      <b/>
      <i/>
      <sz val="10"/>
      <color indexed="21"/>
      <name val="Arial"/>
      <family val="2"/>
    </font>
    <font>
      <b/>
      <sz val="12"/>
      <color indexed="14"/>
      <name val="Arial"/>
      <family val="2"/>
    </font>
    <font>
      <b/>
      <sz val="10"/>
      <color indexed="14"/>
      <name val="Arial"/>
      <family val="2"/>
    </font>
    <font>
      <b/>
      <sz val="12"/>
      <color indexed="20"/>
      <name val="Arial"/>
      <family val="2"/>
    </font>
    <font>
      <b/>
      <sz val="9"/>
      <color indexed="18"/>
      <name val="Arial"/>
      <family val="2"/>
    </font>
    <font>
      <b/>
      <sz val="9"/>
      <color indexed="10"/>
      <name val="Arial"/>
      <family val="2"/>
    </font>
    <font>
      <b/>
      <sz val="9"/>
      <color indexed="20"/>
      <name val="Arial"/>
      <family val="2"/>
    </font>
    <font>
      <b/>
      <sz val="10"/>
      <color indexed="20"/>
      <name val="Arial"/>
      <family val="2"/>
    </font>
    <font>
      <b/>
      <sz val="10"/>
      <color indexed="17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b/>
      <sz val="10"/>
      <color indexed="28"/>
      <name val="Arial"/>
      <family val="2"/>
    </font>
    <font>
      <sz val="10"/>
      <color rgb="FF00B050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64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 vertical="top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25" fillId="0" borderId="0" xfId="0" applyFont="1" applyAlignment="1">
      <alignment horizontal="center"/>
    </xf>
    <xf numFmtId="0" fontId="25" fillId="0" borderId="0" xfId="0" applyFont="1"/>
    <xf numFmtId="2" fontId="15" fillId="0" borderId="0" xfId="0" applyNumberFormat="1" applyFont="1" applyAlignment="1">
      <alignment horizontal="centerContinuous"/>
    </xf>
    <xf numFmtId="2" fontId="12" fillId="0" borderId="0" xfId="0" applyNumberFormat="1" applyFont="1" applyAlignment="1">
      <alignment horizontal="centerContinuous"/>
    </xf>
    <xf numFmtId="2" fontId="16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4" fillId="0" borderId="1" xfId="0" applyNumberFormat="1" applyFont="1" applyBorder="1" applyAlignment="1">
      <alignment horizontal="center" vertical="top"/>
    </xf>
    <xf numFmtId="2" fontId="16" fillId="0" borderId="0" xfId="0" applyNumberFormat="1" applyFont="1"/>
    <xf numFmtId="2" fontId="13" fillId="0" borderId="0" xfId="0" applyNumberFormat="1" applyFont="1"/>
    <xf numFmtId="2" fontId="21" fillId="0" borderId="0" xfId="0" applyNumberFormat="1" applyFont="1" applyAlignment="1">
      <alignment horizontal="centerContinuous"/>
    </xf>
    <xf numFmtId="2" fontId="17" fillId="0" borderId="0" xfId="0" applyNumberFormat="1" applyFont="1" applyAlignment="1">
      <alignment horizontal="centerContinuous"/>
    </xf>
    <xf numFmtId="2" fontId="22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2" fontId="22" fillId="0" borderId="0" xfId="0" applyNumberFormat="1" applyFont="1"/>
    <xf numFmtId="2" fontId="18" fillId="0" borderId="0" xfId="0" applyNumberFormat="1" applyFont="1"/>
    <xf numFmtId="2" fontId="3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Continuous"/>
    </xf>
    <xf numFmtId="2" fontId="34" fillId="0" borderId="2" xfId="0" applyNumberFormat="1" applyFont="1" applyBorder="1" applyAlignment="1">
      <alignment horizontal="center" vertical="top"/>
    </xf>
    <xf numFmtId="0" fontId="42" fillId="0" borderId="3" xfId="0" applyFont="1" applyBorder="1" applyAlignment="1">
      <alignment horizontal="center" vertical="top"/>
    </xf>
    <xf numFmtId="0" fontId="42" fillId="0" borderId="4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22" fillId="0" borderId="9" xfId="0" applyNumberFormat="1" applyFont="1" applyBorder="1" applyAlignment="1">
      <alignment horizontal="center"/>
    </xf>
    <xf numFmtId="2" fontId="31" fillId="0" borderId="9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35" fillId="0" borderId="9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2" fontId="39" fillId="0" borderId="12" xfId="0" applyNumberFormat="1" applyFont="1" applyBorder="1" applyAlignment="1">
      <alignment horizontal="centerContinuous"/>
    </xf>
    <xf numFmtId="2" fontId="36" fillId="0" borderId="12" xfId="0" applyNumberFormat="1" applyFont="1" applyBorder="1" applyAlignment="1">
      <alignment horizontal="centerContinuous"/>
    </xf>
    <xf numFmtId="0" fontId="43" fillId="0" borderId="0" xfId="0" applyFont="1"/>
    <xf numFmtId="0" fontId="42" fillId="0" borderId="0" xfId="0" applyFont="1" applyAlignment="1">
      <alignment horizontal="centerContinuous"/>
    </xf>
    <xf numFmtId="0" fontId="42" fillId="0" borderId="6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30" fillId="0" borderId="12" xfId="0" applyFont="1" applyBorder="1" applyAlignment="1">
      <alignment horizontal="centerContinuous"/>
    </xf>
    <xf numFmtId="0" fontId="30" fillId="0" borderId="9" xfId="0" applyFont="1" applyBorder="1" applyAlignment="1">
      <alignment horizontal="center"/>
    </xf>
    <xf numFmtId="0" fontId="32" fillId="0" borderId="12" xfId="0" applyFont="1" applyBorder="1" applyAlignment="1">
      <alignment horizontal="centerContinuous"/>
    </xf>
    <xf numFmtId="0" fontId="32" fillId="0" borderId="9" xfId="0" applyFont="1" applyBorder="1" applyAlignment="1">
      <alignment horizontal="center"/>
    </xf>
    <xf numFmtId="0" fontId="25" fillId="0" borderId="12" xfId="0" applyFont="1" applyBorder="1" applyAlignment="1">
      <alignment horizontal="centerContinuous"/>
    </xf>
    <xf numFmtId="0" fontId="25" fillId="0" borderId="9" xfId="0" applyFont="1" applyBorder="1" applyAlignment="1">
      <alignment horizontal="center"/>
    </xf>
    <xf numFmtId="0" fontId="45" fillId="0" borderId="12" xfId="0" applyFont="1" applyBorder="1" applyAlignment="1">
      <alignment horizontal="centerContinuous"/>
    </xf>
    <xf numFmtId="0" fontId="45" fillId="0" borderId="9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7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3" fillId="0" borderId="17" xfId="0" applyFont="1" applyBorder="1" applyAlignment="1">
      <alignment horizontal="center"/>
    </xf>
    <xf numFmtId="0" fontId="48" fillId="0" borderId="18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2" fontId="29" fillId="0" borderId="19" xfId="0" applyNumberFormat="1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2" fontId="40" fillId="0" borderId="19" xfId="0" applyNumberFormat="1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2" fillId="0" borderId="21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9" fillId="0" borderId="0" xfId="0" applyFont="1"/>
    <xf numFmtId="0" fontId="50" fillId="0" borderId="0" xfId="0" applyFont="1" applyAlignment="1">
      <alignment horizontal="centerContinuous"/>
    </xf>
    <xf numFmtId="0" fontId="51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 applyAlignment="1">
      <alignment horizontal="centerContinuous"/>
    </xf>
    <xf numFmtId="0" fontId="56" fillId="0" borderId="0" xfId="0" applyFont="1"/>
    <xf numFmtId="0" fontId="57" fillId="0" borderId="19" xfId="0" applyFont="1" applyBorder="1" applyAlignment="1">
      <alignment horizontal="center" vertical="center"/>
    </xf>
    <xf numFmtId="2" fontId="52" fillId="0" borderId="19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Continuous"/>
    </xf>
    <xf numFmtId="0" fontId="58" fillId="0" borderId="0" xfId="0" applyFont="1"/>
    <xf numFmtId="0" fontId="58" fillId="0" borderId="23" xfId="0" applyFont="1" applyBorder="1"/>
    <xf numFmtId="0" fontId="59" fillId="0" borderId="0" xfId="0" applyFont="1" applyAlignment="1">
      <alignment horizontal="centerContinuous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9" fillId="0" borderId="24" xfId="0" applyFont="1" applyBorder="1" applyAlignment="1">
      <alignment vertical="center"/>
    </xf>
    <xf numFmtId="0" fontId="26" fillId="0" borderId="1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44" fillId="0" borderId="26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0" fontId="44" fillId="0" borderId="28" xfId="0" applyFont="1" applyBorder="1" applyAlignment="1">
      <alignment vertical="center"/>
    </xf>
    <xf numFmtId="2" fontId="61" fillId="0" borderId="29" xfId="0" applyNumberFormat="1" applyFont="1" applyBorder="1" applyAlignment="1">
      <alignment horizontal="right"/>
    </xf>
    <xf numFmtId="2" fontId="60" fillId="0" borderId="30" xfId="0" applyNumberFormat="1" applyFont="1" applyBorder="1" applyAlignment="1">
      <alignment horizontal="right"/>
    </xf>
    <xf numFmtId="2" fontId="60" fillId="0" borderId="31" xfId="0" applyNumberFormat="1" applyFont="1" applyBorder="1" applyAlignment="1">
      <alignment horizontal="right"/>
    </xf>
    <xf numFmtId="2" fontId="62" fillId="0" borderId="32" xfId="0" applyNumberFormat="1" applyFont="1" applyBorder="1" applyAlignment="1">
      <alignment horizontal="right"/>
    </xf>
    <xf numFmtId="0" fontId="42" fillId="0" borderId="33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2" fontId="29" fillId="0" borderId="7" xfId="0" applyNumberFormat="1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2" fontId="52" fillId="0" borderId="7" xfId="0" applyNumberFormat="1" applyFont="1" applyBorder="1" applyAlignment="1">
      <alignment horizontal="center" vertical="center"/>
    </xf>
    <xf numFmtId="2" fontId="40" fillId="0" borderId="7" xfId="0" applyNumberFormat="1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63" fillId="0" borderId="0" xfId="0" applyFont="1" applyAlignment="1">
      <alignment horizontal="centerContinuous"/>
    </xf>
    <xf numFmtId="0" fontId="64" fillId="0" borderId="13" xfId="0" applyFont="1" applyBorder="1" applyAlignment="1">
      <alignment horizontal="center"/>
    </xf>
    <xf numFmtId="0" fontId="64" fillId="0" borderId="10" xfId="0" applyFont="1" applyBorder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65" fillId="0" borderId="0" xfId="0" applyFont="1" applyAlignment="1">
      <alignment horizontal="centerContinuous"/>
    </xf>
    <xf numFmtId="0" fontId="66" fillId="0" borderId="0" xfId="0" applyFont="1"/>
    <xf numFmtId="0" fontId="35" fillId="0" borderId="0" xfId="0" applyFont="1"/>
    <xf numFmtId="0" fontId="67" fillId="0" borderId="0" xfId="0" applyFont="1"/>
    <xf numFmtId="0" fontId="39" fillId="0" borderId="25" xfId="0" applyFont="1" applyBorder="1" applyAlignment="1">
      <alignment horizontal="center" vertical="center"/>
    </xf>
    <xf numFmtId="0" fontId="40" fillId="0" borderId="24" xfId="0" applyFont="1" applyBorder="1" applyAlignment="1">
      <alignment vertical="center"/>
    </xf>
    <xf numFmtId="0" fontId="41" fillId="0" borderId="26" xfId="0" applyFont="1" applyBorder="1" applyAlignment="1">
      <alignment vertical="center"/>
    </xf>
    <xf numFmtId="0" fontId="40" fillId="0" borderId="27" xfId="0" applyFont="1" applyBorder="1" applyAlignment="1">
      <alignment vertical="center"/>
    </xf>
    <xf numFmtId="0" fontId="41" fillId="0" borderId="28" xfId="0" applyFont="1" applyBorder="1" applyAlignment="1">
      <alignment vertical="center"/>
    </xf>
    <xf numFmtId="0" fontId="7" fillId="0" borderId="0" xfId="0" applyFont="1"/>
    <xf numFmtId="0" fontId="68" fillId="0" borderId="0" xfId="0" applyFont="1"/>
    <xf numFmtId="0" fontId="69" fillId="0" borderId="12" xfId="0" applyFont="1" applyBorder="1" applyAlignment="1">
      <alignment horizontal="center" vertical="center"/>
    </xf>
    <xf numFmtId="0" fontId="69" fillId="0" borderId="25" xfId="0" applyFont="1" applyBorder="1" applyAlignment="1">
      <alignment horizontal="center" vertical="center"/>
    </xf>
    <xf numFmtId="0" fontId="52" fillId="0" borderId="24" xfId="0" applyFont="1" applyBorder="1" applyAlignment="1">
      <alignment vertical="center"/>
    </xf>
    <xf numFmtId="0" fontId="46" fillId="0" borderId="26" xfId="0" applyFont="1" applyBorder="1" applyAlignment="1">
      <alignment vertical="center"/>
    </xf>
    <xf numFmtId="0" fontId="52" fillId="0" borderId="27" xfId="0" applyFont="1" applyBorder="1" applyAlignment="1">
      <alignment vertical="center"/>
    </xf>
    <xf numFmtId="0" fontId="46" fillId="0" borderId="28" xfId="0" applyFont="1" applyBorder="1" applyAlignment="1">
      <alignment vertical="center"/>
    </xf>
    <xf numFmtId="0" fontId="33" fillId="0" borderId="0" xfId="0" applyFont="1"/>
    <xf numFmtId="164" fontId="13" fillId="0" borderId="35" xfId="0" applyNumberFormat="1" applyFont="1" applyBorder="1"/>
    <xf numFmtId="164" fontId="64" fillId="2" borderId="35" xfId="0" applyNumberFormat="1" applyFont="1" applyFill="1" applyBorder="1"/>
    <xf numFmtId="0" fontId="71" fillId="3" borderId="0" xfId="0" applyFont="1" applyFill="1" applyAlignment="1">
      <alignment horizontal="centerContinuous"/>
    </xf>
    <xf numFmtId="0" fontId="39" fillId="0" borderId="12" xfId="0" quotePrefix="1" applyFont="1" applyBorder="1" applyAlignment="1">
      <alignment horizontal="center" vertical="center"/>
    </xf>
    <xf numFmtId="0" fontId="27" fillId="0" borderId="36" xfId="0" applyFont="1" applyBorder="1" applyAlignment="1">
      <alignment vertical="center"/>
    </xf>
    <xf numFmtId="0" fontId="27" fillId="0" borderId="37" xfId="0" applyFont="1" applyBorder="1" applyAlignment="1">
      <alignment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38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2" fontId="8" fillId="0" borderId="31" xfId="0" applyNumberFormat="1" applyFont="1" applyBorder="1" applyAlignment="1">
      <alignment horizontal="center" vertical="top"/>
    </xf>
    <xf numFmtId="0" fontId="11" fillId="0" borderId="52" xfId="0" quotePrefix="1" applyFont="1" applyBorder="1" applyAlignment="1">
      <alignment horizontal="center" vertical="top"/>
    </xf>
    <xf numFmtId="0" fontId="10" fillId="0" borderId="53" xfId="0" applyFont="1" applyBorder="1" applyAlignment="1">
      <alignment horizontal="left" vertical="center"/>
    </xf>
    <xf numFmtId="2" fontId="70" fillId="0" borderId="12" xfId="0" applyNumberFormat="1" applyFont="1" applyBorder="1" applyAlignment="1">
      <alignment horizontal="centerContinuous"/>
    </xf>
    <xf numFmtId="2" fontId="73" fillId="0" borderId="12" xfId="0" applyNumberFormat="1" applyFont="1" applyBorder="1" applyAlignment="1">
      <alignment horizontal="centerContinuous"/>
    </xf>
    <xf numFmtId="164" fontId="22" fillId="4" borderId="54" xfId="0" applyNumberFormat="1" applyFont="1" applyFill="1" applyBorder="1"/>
    <xf numFmtId="2" fontId="7" fillId="4" borderId="55" xfId="0" applyNumberFormat="1" applyFont="1" applyFill="1" applyBorder="1"/>
    <xf numFmtId="2" fontId="35" fillId="4" borderId="0" xfId="0" applyNumberFormat="1" applyFont="1" applyFill="1"/>
    <xf numFmtId="2" fontId="35" fillId="4" borderId="48" xfId="0" applyNumberFormat="1" applyFont="1" applyFill="1" applyBorder="1"/>
    <xf numFmtId="164" fontId="22" fillId="4" borderId="54" xfId="0" quotePrefix="1" applyNumberFormat="1" applyFont="1" applyFill="1" applyBorder="1"/>
    <xf numFmtId="0" fontId="74" fillId="0" borderId="39" xfId="0" applyFont="1" applyBorder="1" applyAlignment="1">
      <alignment horizontal="left" vertical="center"/>
    </xf>
    <xf numFmtId="0" fontId="74" fillId="0" borderId="24" xfId="0" applyFont="1" applyBorder="1" applyAlignment="1">
      <alignment horizontal="left" vertical="center"/>
    </xf>
    <xf numFmtId="0" fontId="13" fillId="0" borderId="40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2" fontId="31" fillId="0" borderId="7" xfId="0" applyNumberFormat="1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2" fontId="35" fillId="0" borderId="7" xfId="0" applyNumberFormat="1" applyFont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10" fillId="0" borderId="36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57" xfId="0" applyFont="1" applyBorder="1" applyAlignment="1">
      <alignment horizontal="left" vertical="center"/>
    </xf>
    <xf numFmtId="2" fontId="29" fillId="0" borderId="44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74" fillId="0" borderId="36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74" fillId="0" borderId="44" xfId="0" applyFont="1" applyBorder="1" applyAlignment="1">
      <alignment horizontal="left" vertical="center"/>
    </xf>
    <xf numFmtId="0" fontId="74" fillId="0" borderId="19" xfId="0" applyFont="1" applyBorder="1" applyAlignment="1">
      <alignment horizontal="left" vertical="center"/>
    </xf>
    <xf numFmtId="0" fontId="74" fillId="0" borderId="34" xfId="0" applyFont="1" applyBorder="1" applyAlignment="1">
      <alignment horizontal="left" vertical="center"/>
    </xf>
    <xf numFmtId="0" fontId="74" fillId="0" borderId="12" xfId="0" applyFont="1" applyBorder="1" applyAlignment="1">
      <alignment horizontal="left" vertical="center"/>
    </xf>
    <xf numFmtId="0" fontId="74" fillId="0" borderId="25" xfId="0" applyFont="1" applyBorder="1" applyAlignment="1">
      <alignment horizontal="left" vertical="center"/>
    </xf>
    <xf numFmtId="0" fontId="42" fillId="0" borderId="17" xfId="0" applyFont="1" applyBorder="1" applyAlignment="1">
      <alignment horizontal="centerContinuous"/>
    </xf>
    <xf numFmtId="0" fontId="3" fillId="0" borderId="58" xfId="0" applyFont="1" applyBorder="1" applyAlignment="1">
      <alignment horizontal="centerContinuous"/>
    </xf>
    <xf numFmtId="2" fontId="3" fillId="0" borderId="58" xfId="0" applyNumberFormat="1" applyFont="1" applyBorder="1" applyAlignment="1">
      <alignment horizontal="centerContinuous"/>
    </xf>
    <xf numFmtId="0" fontId="20" fillId="0" borderId="58" xfId="0" applyFont="1" applyBorder="1" applyAlignment="1">
      <alignment horizontal="centerContinuous"/>
    </xf>
    <xf numFmtId="0" fontId="42" fillId="0" borderId="59" xfId="0" applyFont="1" applyBorder="1" applyAlignment="1">
      <alignment horizontal="centerContinuous"/>
    </xf>
    <xf numFmtId="0" fontId="28" fillId="0" borderId="60" xfId="0" applyFont="1" applyBorder="1" applyAlignment="1">
      <alignment horizontal="center"/>
    </xf>
    <xf numFmtId="0" fontId="28" fillId="0" borderId="61" xfId="0" applyFont="1" applyBorder="1" applyAlignment="1">
      <alignment horizontal="center"/>
    </xf>
    <xf numFmtId="2" fontId="23" fillId="0" borderId="30" xfId="0" applyNumberFormat="1" applyFont="1" applyBorder="1" applyAlignment="1">
      <alignment horizontal="center" vertical="top"/>
    </xf>
    <xf numFmtId="2" fontId="23" fillId="0" borderId="30" xfId="0" quotePrefix="1" applyNumberFormat="1" applyFont="1" applyBorder="1" applyAlignment="1">
      <alignment horizontal="center" vertical="top"/>
    </xf>
    <xf numFmtId="164" fontId="30" fillId="4" borderId="54" xfId="0" applyNumberFormat="1" applyFont="1" applyFill="1" applyBorder="1"/>
    <xf numFmtId="0" fontId="28" fillId="0" borderId="0" xfId="0" applyFont="1" applyAlignment="1">
      <alignment horizontal="center"/>
    </xf>
    <xf numFmtId="2" fontId="7" fillId="4" borderId="13" xfId="0" applyNumberFormat="1" applyFont="1" applyFill="1" applyBorder="1"/>
    <xf numFmtId="0" fontId="19" fillId="0" borderId="0" xfId="0" applyFont="1" applyAlignment="1">
      <alignment horizontal="centerContinuous"/>
    </xf>
    <xf numFmtId="0" fontId="19" fillId="0" borderId="58" xfId="0" applyFont="1" applyBorder="1" applyAlignment="1">
      <alignment horizontal="centerContinuous"/>
    </xf>
    <xf numFmtId="0" fontId="42" fillId="0" borderId="58" xfId="0" applyFont="1" applyBorder="1" applyAlignment="1">
      <alignment horizontal="centerContinuous"/>
    </xf>
    <xf numFmtId="2" fontId="30" fillId="0" borderId="10" xfId="0" applyNumberFormat="1" applyFont="1" applyBorder="1" applyAlignment="1">
      <alignment horizontal="centerContinuous"/>
    </xf>
    <xf numFmtId="0" fontId="30" fillId="0" borderId="10" xfId="0" applyFont="1" applyBorder="1" applyAlignment="1">
      <alignment horizontal="centerContinuous"/>
    </xf>
    <xf numFmtId="2" fontId="32" fillId="0" borderId="10" xfId="0" applyNumberFormat="1" applyFont="1" applyBorder="1" applyAlignment="1">
      <alignment horizontal="centerContinuous"/>
    </xf>
    <xf numFmtId="0" fontId="32" fillId="0" borderId="10" xfId="0" applyFont="1" applyBorder="1" applyAlignment="1">
      <alignment horizontal="centerContinuous"/>
    </xf>
    <xf numFmtId="2" fontId="25" fillId="0" borderId="10" xfId="0" applyNumberFormat="1" applyFont="1" applyBorder="1" applyAlignment="1">
      <alignment horizontal="centerContinuous"/>
    </xf>
    <xf numFmtId="0" fontId="25" fillId="0" borderId="10" xfId="0" applyFont="1" applyBorder="1" applyAlignment="1">
      <alignment horizontal="centerContinuous"/>
    </xf>
    <xf numFmtId="2" fontId="36" fillId="0" borderId="10" xfId="0" applyNumberFormat="1" applyFont="1" applyBorder="1" applyAlignment="1">
      <alignment horizontal="centerContinuous"/>
    </xf>
    <xf numFmtId="0" fontId="45" fillId="0" borderId="10" xfId="0" applyFont="1" applyBorder="1" applyAlignment="1">
      <alignment horizontal="centerContinuous"/>
    </xf>
    <xf numFmtId="0" fontId="42" fillId="0" borderId="20" xfId="0" applyFont="1" applyBorder="1" applyAlignment="1">
      <alignment horizontal="center" vertical="center"/>
    </xf>
    <xf numFmtId="0" fontId="0" fillId="0" borderId="61" xfId="0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24" fillId="0" borderId="48" xfId="0" applyFont="1" applyBorder="1" applyAlignment="1">
      <alignment horizontal="center"/>
    </xf>
    <xf numFmtId="0" fontId="6" fillId="0" borderId="58" xfId="0" applyFont="1" applyBorder="1" applyAlignment="1">
      <alignment horizontal="centerContinuous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42" fillId="0" borderId="63" xfId="0" applyFont="1" applyBorder="1" applyAlignment="1">
      <alignment horizontal="center"/>
    </xf>
    <xf numFmtId="2" fontId="36" fillId="4" borderId="0" xfId="0" applyNumberFormat="1" applyFont="1" applyFill="1"/>
    <xf numFmtId="0" fontId="24" fillId="0" borderId="0" xfId="0" applyFont="1" applyAlignment="1">
      <alignment horizontal="center" vertical="center"/>
    </xf>
    <xf numFmtId="2" fontId="22" fillId="0" borderId="54" xfId="0" applyNumberFormat="1" applyFont="1" applyBorder="1" applyAlignment="1">
      <alignment horizontal="center"/>
    </xf>
    <xf numFmtId="0" fontId="30" fillId="0" borderId="54" xfId="0" applyFont="1" applyBorder="1" applyAlignment="1">
      <alignment horizontal="center"/>
    </xf>
    <xf numFmtId="2" fontId="31" fillId="0" borderId="54" xfId="0" applyNumberFormat="1" applyFont="1" applyBorder="1" applyAlignment="1">
      <alignment horizontal="center"/>
    </xf>
    <xf numFmtId="0" fontId="32" fillId="0" borderId="54" xfId="0" applyFont="1" applyBorder="1" applyAlignment="1">
      <alignment horizontal="center"/>
    </xf>
    <xf numFmtId="2" fontId="7" fillId="0" borderId="54" xfId="0" applyNumberFormat="1" applyFont="1" applyBorder="1" applyAlignment="1">
      <alignment horizontal="center"/>
    </xf>
    <xf numFmtId="0" fontId="25" fillId="0" borderId="54" xfId="0" applyFont="1" applyBorder="1" applyAlignment="1">
      <alignment horizontal="center"/>
    </xf>
    <xf numFmtId="2" fontId="35" fillId="0" borderId="54" xfId="0" applyNumberFormat="1" applyFont="1" applyBorder="1" applyAlignment="1">
      <alignment horizontal="center"/>
    </xf>
    <xf numFmtId="0" fontId="45" fillId="0" borderId="5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0" fillId="0" borderId="23" xfId="0" applyBorder="1"/>
    <xf numFmtId="2" fontId="29" fillId="0" borderId="23" xfId="0" applyNumberFormat="1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2" fontId="52" fillId="0" borderId="23" xfId="0" applyNumberFormat="1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2" fontId="40" fillId="0" borderId="23" xfId="0" applyNumberFormat="1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2" fontId="52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2" fontId="40" fillId="0" borderId="12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1" fillId="0" borderId="55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1" fillId="0" borderId="64" xfId="0" applyFont="1" applyBorder="1" applyAlignment="1">
      <alignment horizontal="center"/>
    </xf>
    <xf numFmtId="2" fontId="29" fillId="0" borderId="50" xfId="0" applyNumberFormat="1" applyFont="1" applyBorder="1" applyAlignment="1">
      <alignment horizontal="center" vertical="center"/>
    </xf>
    <xf numFmtId="2" fontId="52" fillId="0" borderId="50" xfId="0" applyNumberFormat="1" applyFont="1" applyBorder="1" applyAlignment="1">
      <alignment horizontal="center" vertical="center"/>
    </xf>
    <xf numFmtId="2" fontId="40" fillId="0" borderId="50" xfId="0" applyNumberFormat="1" applyFont="1" applyBorder="1" applyAlignment="1">
      <alignment horizontal="center" vertical="center"/>
    </xf>
    <xf numFmtId="2" fontId="37" fillId="0" borderId="50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52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2" fontId="40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5" fillId="0" borderId="23" xfId="0" applyFont="1" applyBorder="1"/>
    <xf numFmtId="0" fontId="24" fillId="0" borderId="23" xfId="0" applyFont="1" applyBorder="1" applyAlignment="1">
      <alignment horizontal="center"/>
    </xf>
    <xf numFmtId="0" fontId="2" fillId="0" borderId="23" xfId="0" applyFont="1" applyBorder="1"/>
    <xf numFmtId="2" fontId="2" fillId="0" borderId="23" xfId="0" applyNumberFormat="1" applyFont="1" applyBorder="1" applyAlignment="1">
      <alignment horizontal="center"/>
    </xf>
    <xf numFmtId="2" fontId="44" fillId="0" borderId="23" xfId="0" applyNumberFormat="1" applyFont="1" applyBorder="1" applyAlignment="1">
      <alignment horizontal="center" vertical="center"/>
    </xf>
    <xf numFmtId="2" fontId="46" fillId="0" borderId="23" xfId="0" applyNumberFormat="1" applyFont="1" applyBorder="1" applyAlignment="1">
      <alignment horizontal="center" vertical="center"/>
    </xf>
    <xf numFmtId="2" fontId="41" fillId="0" borderId="23" xfId="0" applyNumberFormat="1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5" fillId="0" borderId="0" xfId="0" applyFont="1" applyAlignment="1">
      <alignment vertical="center"/>
    </xf>
    <xf numFmtId="0" fontId="19" fillId="0" borderId="67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5" borderId="58" xfId="0" applyFont="1" applyFill="1" applyBorder="1" applyAlignment="1">
      <alignment vertical="center"/>
    </xf>
    <xf numFmtId="0" fontId="3" fillId="5" borderId="58" xfId="0" applyFont="1" applyFill="1" applyBorder="1" applyAlignment="1">
      <alignment vertical="center"/>
    </xf>
    <xf numFmtId="0" fontId="57" fillId="0" borderId="50" xfId="0" applyFont="1" applyBorder="1" applyAlignment="1">
      <alignment horizontal="center" vertical="center"/>
    </xf>
    <xf numFmtId="0" fontId="46" fillId="0" borderId="50" xfId="0" applyFont="1" applyBorder="1" applyAlignment="1">
      <alignment horizontal="center" vertical="center"/>
    </xf>
    <xf numFmtId="0" fontId="41" fillId="0" borderId="50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2" fontId="29" fillId="0" borderId="69" xfId="0" applyNumberFormat="1" applyFont="1" applyBorder="1" applyAlignment="1">
      <alignment horizontal="center" vertical="center"/>
    </xf>
    <xf numFmtId="0" fontId="57" fillId="0" borderId="69" xfId="0" applyFont="1" applyBorder="1" applyAlignment="1">
      <alignment horizontal="center" vertical="center"/>
    </xf>
    <xf numFmtId="2" fontId="52" fillId="0" borderId="69" xfId="0" applyNumberFormat="1" applyFont="1" applyBorder="1" applyAlignment="1">
      <alignment horizontal="center" vertical="center"/>
    </xf>
    <xf numFmtId="0" fontId="46" fillId="0" borderId="69" xfId="0" applyFont="1" applyBorder="1" applyAlignment="1">
      <alignment horizontal="center" vertical="center"/>
    </xf>
    <xf numFmtId="2" fontId="40" fillId="0" borderId="69" xfId="0" applyNumberFormat="1" applyFont="1" applyBorder="1" applyAlignment="1">
      <alignment horizontal="center" vertical="center"/>
    </xf>
    <xf numFmtId="0" fontId="41" fillId="0" borderId="69" xfId="0" applyFont="1" applyBorder="1" applyAlignment="1">
      <alignment horizontal="center" vertical="center"/>
    </xf>
    <xf numFmtId="2" fontId="37" fillId="0" borderId="69" xfId="0" applyNumberFormat="1" applyFont="1" applyBorder="1" applyAlignment="1">
      <alignment horizontal="center" vertical="center"/>
    </xf>
    <xf numFmtId="0" fontId="38" fillId="0" borderId="69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4" fillId="0" borderId="23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76" fillId="0" borderId="23" xfId="0" applyFont="1" applyBorder="1" applyAlignment="1">
      <alignment horizontal="center" vertical="center"/>
    </xf>
    <xf numFmtId="0" fontId="77" fillId="0" borderId="23" xfId="0" applyFont="1" applyBorder="1" applyAlignment="1">
      <alignment horizontal="center" vertical="center"/>
    </xf>
    <xf numFmtId="0" fontId="4" fillId="0" borderId="58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35" xfId="0" applyFont="1" applyBorder="1" applyAlignment="1">
      <alignment vertical="center"/>
    </xf>
    <xf numFmtId="164" fontId="30" fillId="4" borderId="54" xfId="1" applyNumberFormat="1" applyFont="1" applyFill="1" applyBorder="1"/>
    <xf numFmtId="164" fontId="22" fillId="4" borderId="54" xfId="1" quotePrefix="1" applyNumberFormat="1" applyFont="1" applyFill="1" applyBorder="1"/>
    <xf numFmtId="164" fontId="22" fillId="4" borderId="54" xfId="1" applyNumberFormat="1" applyFont="1" applyFill="1" applyBorder="1"/>
    <xf numFmtId="0" fontId="5" fillId="0" borderId="48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5" fillId="0" borderId="49" xfId="0" applyFont="1" applyBorder="1" applyAlignment="1">
      <alignment vertical="center"/>
    </xf>
    <xf numFmtId="0" fontId="75" fillId="0" borderId="50" xfId="0" applyFont="1" applyBorder="1" applyAlignment="1">
      <alignment vertical="center"/>
    </xf>
  </cellXfs>
  <cellStyles count="2">
    <cellStyle name="Normal" xfId="0" builtinId="0"/>
    <cellStyle name="Normal 2" xfId="1" xr:uid="{8F701355-C549-4A2D-AD8D-32EFD4038DBF}"/>
  </cellStyles>
  <dxfs count="85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7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2</xdr:col>
      <xdr:colOff>457200</xdr:colOff>
      <xdr:row>2</xdr:row>
      <xdr:rowOff>9525</xdr:rowOff>
    </xdr:to>
    <xdr:sp macro="" textlink="">
      <xdr:nvSpPr>
        <xdr:cNvPr id="3073" name="Text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0" y="47625"/>
          <a:ext cx="3133725" cy="361950"/>
        </a:xfrm>
        <a:prstGeom prst="roundRect">
          <a:avLst>
            <a:gd name="adj" fmla="val 16667"/>
          </a:avLst>
        </a:prstGeom>
        <a:solidFill>
          <a:srgbClr val="FFFF00"/>
        </a:solidFill>
        <a:ln w="24765">
          <a:solidFill>
            <a:srgbClr val="FF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Après la saisie, faire un </a:t>
          </a:r>
          <a:r>
            <a:rPr lang="fr-FR" sz="700" b="1" i="0" u="sng" strike="noStrike" baseline="0">
              <a:solidFill>
                <a:srgbClr val="FF0000"/>
              </a:solidFill>
              <a:latin typeface="Arial"/>
              <a:cs typeface="Arial"/>
            </a:rPr>
            <a:t>classement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 par ordre alphabétique de nom ou de club.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SAISIR "A" POUR ABANDON OU FORFAIT</a:t>
          </a:r>
        </a:p>
        <a:p>
          <a:pPr algn="ctr" rtl="0">
            <a:defRPr sz="1000"/>
          </a:pPr>
          <a:endParaRPr lang="fr-FR" sz="7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 fPrintsWithSheet="0"/>
  </xdr:twoCellAnchor>
  <xdr:twoCellAnchor>
    <xdr:from>
      <xdr:col>0</xdr:col>
      <xdr:colOff>0</xdr:colOff>
      <xdr:row>0</xdr:row>
      <xdr:rowOff>47625</xdr:rowOff>
    </xdr:from>
    <xdr:to>
      <xdr:col>2</xdr:col>
      <xdr:colOff>457200</xdr:colOff>
      <xdr:row>2</xdr:row>
      <xdr:rowOff>9525</xdr:rowOff>
    </xdr:to>
    <xdr:sp macro="" textlink="">
      <xdr:nvSpPr>
        <xdr:cNvPr id="3" name="Text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47625"/>
          <a:ext cx="3133725" cy="361950"/>
        </a:xfrm>
        <a:prstGeom prst="roundRect">
          <a:avLst>
            <a:gd name="adj" fmla="val 16667"/>
          </a:avLst>
        </a:prstGeom>
        <a:solidFill>
          <a:srgbClr val="FFFF00"/>
        </a:solidFill>
        <a:ln w="24765">
          <a:solidFill>
            <a:srgbClr val="FF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Après la saisie, faire un </a:t>
          </a:r>
          <a:r>
            <a:rPr lang="fr-FR" sz="700" b="1" i="0" u="sng" strike="noStrike" baseline="0">
              <a:solidFill>
                <a:srgbClr val="FF0000"/>
              </a:solidFill>
              <a:latin typeface="Arial"/>
              <a:cs typeface="Arial"/>
            </a:rPr>
            <a:t>classement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 par ordre alphabétique de nom ou de club.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SAISIR "A" POUR ABANDON OU FORFAIT</a:t>
          </a:r>
        </a:p>
        <a:p>
          <a:pPr algn="ctr" rtl="0">
            <a:defRPr sz="1000"/>
          </a:pPr>
          <a:endParaRPr lang="fr-FR" sz="7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2</xdr:col>
      <xdr:colOff>457200</xdr:colOff>
      <xdr:row>2</xdr:row>
      <xdr:rowOff>9525</xdr:rowOff>
    </xdr:to>
    <xdr:sp macro="" textlink="">
      <xdr:nvSpPr>
        <xdr:cNvPr id="4097" name="Text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rrowheads="1"/>
        </xdr:cNvSpPr>
      </xdr:nvSpPr>
      <xdr:spPr bwMode="auto">
        <a:xfrm>
          <a:off x="0" y="47625"/>
          <a:ext cx="2876550" cy="361950"/>
        </a:xfrm>
        <a:prstGeom prst="roundRect">
          <a:avLst>
            <a:gd name="adj" fmla="val 16667"/>
          </a:avLst>
        </a:prstGeom>
        <a:solidFill>
          <a:srgbClr val="FFFF00"/>
        </a:solidFill>
        <a:ln w="24765">
          <a:solidFill>
            <a:srgbClr val="FF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Après la saisie, faire un </a:t>
          </a:r>
          <a:r>
            <a:rPr lang="fr-FR" sz="700" b="1" i="0" u="sng" strike="noStrike" baseline="0">
              <a:solidFill>
                <a:srgbClr val="FF0000"/>
              </a:solidFill>
              <a:latin typeface="Arial"/>
              <a:cs typeface="Arial"/>
            </a:rPr>
            <a:t>classement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 par ordre alphabétique de nom ou de club.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SAISIR "A" POUR ABANDON OU FORFAIT</a:t>
          </a:r>
        </a:p>
        <a:p>
          <a:pPr algn="ctr" rtl="0">
            <a:defRPr sz="1000"/>
          </a:pPr>
          <a:endParaRPr lang="fr-FR" sz="7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BB7D29-959B-4462-8BBC-E38C9BC7F787}" name="Tableau2" displayName="Tableau2" ref="A4:R112" totalsRowShown="0" headerRowBorderDxfId="65" tableBorderDxfId="64">
  <autoFilter ref="A4:R112" xr:uid="{F3BB7D29-959B-4462-8BBC-E38C9BC7F787}">
    <filterColumn colId="3">
      <filters>
        <filter val="X"/>
      </filters>
    </filterColumn>
  </autoFilter>
  <sortState xmlns:xlrd2="http://schemas.microsoft.com/office/spreadsheetml/2017/richdata2" ref="A7:R112">
    <sortCondition ref="Q4:Q112"/>
  </sortState>
  <tableColumns count="18">
    <tableColumn id="14" xr3:uid="{9C842C5F-7BC5-45E4-93C2-D2C9476BA043}" name="Colonne1" dataDxfId="63">
      <calculatedColumnFormula>Q5</calculatedColumnFormula>
    </tableColumn>
    <tableColumn id="15" xr3:uid="{3EEBB5F3-F0B8-433F-AED7-E507E660BF14}" name="nom prenom" dataDxfId="62"/>
    <tableColumn id="16" xr3:uid="{4C8BC8FB-B1C6-4474-9EF0-34297DC4C147}" name="licence" dataDxfId="61"/>
    <tableColumn id="17" xr3:uid="{49238D0F-44BA-48CD-988F-B1B549DF6234}" name="Présent" dataDxfId="60"/>
    <tableColumn id="1" xr3:uid="{7549FD10-A009-427D-99C1-29B58C7A4D66}" name="NOM" dataDxfId="59"/>
    <tableColumn id="2" xr3:uid="{9117C40A-7670-438A-886E-CDAECB4A8ED2}" name="PRENOM" dataDxfId="58"/>
    <tableColumn id="3" xr3:uid="{BC831054-2A31-4E62-9F10-B9120326E49B}" name="CLUB" dataDxfId="57"/>
    <tableColumn id="4" xr3:uid="{D642C146-8D1D-4841-9C93-474D99ADA347}" name="Perf." dataDxfId="56"/>
    <tableColumn id="5" xr3:uid="{5E6BB7CD-747A-4B24-9537-0EACFAFCB064}" name="Pts" dataDxfId="55">
      <calculatedColumnFormula>LOOKUP(H5,'TABLE COTATION'!$C$4:$C$44,'TABLE COTATION'!$A$4:$A$44)</calculatedColumnFormula>
    </tableColumn>
    <tableColumn id="6" xr3:uid="{A6A26072-7616-44F9-B9D4-F14CE7E99A3F}" name="Perf.2" dataDxfId="54"/>
    <tableColumn id="7" xr3:uid="{E91319CC-79C0-42BA-90B1-D7FAFD7665F9}" name="Pts3" dataDxfId="53">
      <calculatedColumnFormula>LOOKUP(J5,'TABLE COTATION'!$B$4:$B$44,'TABLE COTATION'!$A$4:$A$44)</calculatedColumnFormula>
    </tableColumn>
    <tableColumn id="8" xr3:uid="{5367A6ED-6625-4EBC-8F97-519874D8C2C2}" name="Perf.4" dataDxfId="52"/>
    <tableColumn id="9" xr3:uid="{F0168912-A72E-4544-993E-36A4784D120B}" name="Pts5" dataDxfId="51">
      <calculatedColumnFormula>LOOKUP(L5,'TABLE COTATION'!$F$4:$F$44,'TABLE COTATION'!$H$4:$H$44)</calculatedColumnFormula>
    </tableColumn>
    <tableColumn id="10" xr3:uid="{DE291165-05C2-4AEC-9FD5-3D513425F6D1}" name="Colonne6" dataDxfId="50"/>
    <tableColumn id="11" xr3:uid="{AF21CED2-B8D1-4D9A-A802-60BF297FEC46}" name="Pts7" dataDxfId="49">
      <calculatedColumnFormula>LOOKUP(N5,'TABLE COTATION'!$G$4:$G$44,'TABLE COTATION'!$H$4:$H$44)</calculatedColumnFormula>
    </tableColumn>
    <tableColumn id="12" xr3:uid="{0211C6CB-E081-4786-81FD-9CC541C29861}" name="TOTAL" dataDxfId="48">
      <calculatedColumnFormula>IFERROR(I5+K5+M5+O5,0)</calculatedColumnFormula>
    </tableColumn>
    <tableColumn id="13" xr3:uid="{6F2B57F4-7FA0-437F-8F75-0E3863427011}" name="Class." dataDxfId="47">
      <calculatedColumnFormula>IF(P5=0,"",RANK(P5,$P$5:$P$120))</calculatedColumnFormula>
    </tableColumn>
    <tableColumn id="18" xr3:uid="{5C307650-E918-4F41-9C27-F14D899FB936}" name="Colonne2" dataDxfId="46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AB49F7D-08A8-499E-89BB-E0C2E2545F68}" name="Tableau6" displayName="Tableau6" ref="A4:Q38" totalsRowShown="0" headerRowBorderDxfId="45" tableBorderDxfId="44">
  <autoFilter ref="A4:Q38" xr:uid="{3AB49F7D-08A8-499E-89BB-E0C2E2545F68}"/>
  <sortState xmlns:xlrd2="http://schemas.microsoft.com/office/spreadsheetml/2017/richdata2" ref="A5:Q38">
    <sortCondition ref="E4:E38"/>
  </sortState>
  <tableColumns count="17">
    <tableColumn id="15" xr3:uid="{FA170600-887D-4D80-B74F-E64585ABE396}" name="Colonne1" dataDxfId="43">
      <calculatedColumnFormula>Q5</calculatedColumnFormula>
    </tableColumn>
    <tableColumn id="16" xr3:uid="{2E147B8D-F36A-4F58-A620-44845730EEFF}" name="Nom Prenom" dataDxfId="42">
      <calculatedColumnFormula>E5&amp;" "&amp;F5</calculatedColumnFormula>
    </tableColumn>
    <tableColumn id="17" xr3:uid="{F724AB32-278C-4ACC-951C-4AD70FC988A1}" name="Licence" dataDxfId="41">
      <calculatedColumnFormula>IFERROR(VLOOKUP(B5,Tableau3[[NOM Prenom]:[N° Licence]],2,0),"NL")</calculatedColumnFormula>
    </tableColumn>
    <tableColumn id="14" xr3:uid="{9295EF38-BAB8-4467-912D-A35A00314430}" name="Présent" dataDxfId="40"/>
    <tableColumn id="1" xr3:uid="{BCB15A13-E31C-41A3-A154-ECFDD4E1B709}" name="NOM" dataDxfId="39"/>
    <tableColumn id="2" xr3:uid="{C10A70E5-CA6B-4A16-96C8-1E38907E1B30}" name="PRENOM" dataDxfId="38"/>
    <tableColumn id="3" xr3:uid="{46DFB6E2-D401-4A29-B47D-C57AA1F4A74C}" name="CLUB" dataDxfId="37"/>
    <tableColumn id="4" xr3:uid="{FB8CE9EF-4649-4C6E-88F2-2E6680C0623A}" name="Perf." dataDxfId="36"/>
    <tableColumn id="5" xr3:uid="{86CC73F3-40AA-4593-9A5F-32EC5498ABCF}" name="Pts" dataDxfId="35">
      <calculatedColumnFormula>LOOKUP(H5,'TABLE COTATION'!$B$4:$B$44,'TABLE COTATION'!$A$4:$A$44)</calculatedColumnFormula>
    </tableColumn>
    <tableColumn id="6" xr3:uid="{280EB1CE-BA78-4AB4-9D64-5B18568275C5}" name="Perf.2" dataDxfId="34"/>
    <tableColumn id="7" xr3:uid="{8B075B47-1BB6-4B54-83BC-69477C7BDBD3}" name="Pts3" dataDxfId="33">
      <calculatedColumnFormula>LOOKUP(J5,'TABLE COTATION'!$C$4:$C$44,'TABLE COTATION'!$A$4:$A$44)</calculatedColumnFormula>
    </tableColumn>
    <tableColumn id="8" xr3:uid="{C1D83777-DB88-43C4-B92A-1D6A48668195}" name="Perf.4" dataDxfId="32"/>
    <tableColumn id="9" xr3:uid="{193C664B-4F33-416F-83D5-0E6A8C24AD53}" name="Pts5" dataDxfId="31">
      <calculatedColumnFormula>LOOKUP(L5,'TABLE COTATION'!$F$4:$F$44,'TABLE COTATION'!$H$4:$H$44)</calculatedColumnFormula>
    </tableColumn>
    <tableColumn id="10" xr3:uid="{56DD6E7C-A131-4132-BCF7-0886A3B12F5A}" name="Colonne6" dataDxfId="30"/>
    <tableColumn id="11" xr3:uid="{FCDCE7C8-7EC5-4139-A845-799BCB1EC123}" name="Pts7" dataDxfId="29">
      <calculatedColumnFormula>LOOKUP(N5,'TABLE COTATION'!$G$4:$G$44,'TABLE COTATION'!$H$4:$H$44)</calculatedColumnFormula>
    </tableColumn>
    <tableColumn id="12" xr3:uid="{F59D4B8F-E4D4-45C0-BA58-4F74866B5BB0}" name="TOTAL" dataDxfId="28"/>
    <tableColumn id="13" xr3:uid="{DAAD3610-AADE-451D-A300-BF024AB53F11}" name="Classement" dataDxfId="27">
      <calculatedColumnFormula>IF(P5=0,"",RANK(P5,$P$5:$P$38))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82675EF-4727-4EEC-A7FF-BB183319B7EB}" name="Tableau5" displayName="Tableau5" ref="A4:Q38" totalsRowShown="0" tableBorderDxfId="26">
  <autoFilter ref="A4:Q38" xr:uid="{D82675EF-4727-4EEC-A7FF-BB183319B7EB}"/>
  <sortState xmlns:xlrd2="http://schemas.microsoft.com/office/spreadsheetml/2017/richdata2" ref="A5:Q38">
    <sortCondition ref="E4:E38"/>
  </sortState>
  <tableColumns count="17">
    <tableColumn id="15" xr3:uid="{E3C7740E-6FD0-46EA-A257-9F9B57D82536}" name="Colonne1" dataDxfId="25">
      <calculatedColumnFormula>Q5</calculatedColumnFormula>
    </tableColumn>
    <tableColumn id="16" xr3:uid="{3E6584F8-A552-47DA-B35B-D509E46830DA}" name="Nom Prenom" dataDxfId="24">
      <calculatedColumnFormula>E5&amp;" "&amp;F5</calculatedColumnFormula>
    </tableColumn>
    <tableColumn id="17" xr3:uid="{7E592DD6-EF3B-438F-9134-374FFB8C3BE1}" name="Licence" dataDxfId="23">
      <calculatedColumnFormula>IFERROR(VLOOKUP(B5,Tableau3[[NOM Prenom]:[N° Licence]],2,0),"NL")</calculatedColumnFormula>
    </tableColumn>
    <tableColumn id="14" xr3:uid="{9CB4ADB9-DFB9-4952-9F30-CACDD3E2F43F}" name="Présent" dataDxfId="22"/>
    <tableColumn id="1" xr3:uid="{B07FEE56-21F2-4CE3-A264-53CBEFBF24E2}" name="NOM" dataDxfId="21"/>
    <tableColumn id="2" xr3:uid="{CE5D16B2-13D8-4B5A-B5D0-00C4D51A4649}" name="PRENOM" dataDxfId="20"/>
    <tableColumn id="3" xr3:uid="{57FF79BE-60FD-4538-BA36-51D82D8A30E2}" name="CLUB" dataDxfId="19"/>
    <tableColumn id="4" xr3:uid="{3320E7CF-1607-4667-88B4-0AE5D63C6977}" name="Perf." dataDxfId="18"/>
    <tableColumn id="5" xr3:uid="{6E4AD88F-263E-4250-9BA3-9863855A7182}" name="Pts" dataDxfId="17">
      <calculatedColumnFormula>LOOKUP(H5,'TABLE COTATION'!$B$4:$B$44,'TABLE COTATION'!$A$4:$A$44)</calculatedColumnFormula>
    </tableColumn>
    <tableColumn id="6" xr3:uid="{7961F40F-EA09-40D4-8AD2-E55BA4470D70}" name="Perf.2" dataDxfId="16"/>
    <tableColumn id="7" xr3:uid="{B7A95741-0883-45FB-AAB2-64FBD82D365C}" name="Pts3" dataDxfId="15">
      <calculatedColumnFormula>LOOKUP(J5,'TABLE COTATION'!$C$4:$C$44,'TABLE COTATION'!$A$4:$A$44)</calculatedColumnFormula>
    </tableColumn>
    <tableColumn id="8" xr3:uid="{E6ACE962-2CAF-4A27-9E86-FC1FCB75159C}" name="Perf.4" dataDxfId="14"/>
    <tableColumn id="9" xr3:uid="{EF51793F-DE7C-46B3-837D-BB059340B2EC}" name="Pts5" dataDxfId="13">
      <calculatedColumnFormula>LOOKUP(L5,'TABLE COTATION'!$F$4:$F$44,'TABLE COTATION'!$H$4:$H$44)</calculatedColumnFormula>
    </tableColumn>
    <tableColumn id="10" xr3:uid="{F82394A4-221D-430B-971B-7D6EC0DAA37C}" name="Colonne6" dataDxfId="12"/>
    <tableColumn id="11" xr3:uid="{6C54D00B-4F2A-4E47-9563-985ECE48CF1F}" name="Pts7" dataDxfId="11">
      <calculatedColumnFormula>LOOKUP(N5,'TABLE COTATION'!$G$4:$G$44,'TABLE COTATION'!$H$4:$H$44)</calculatedColumnFormula>
    </tableColumn>
    <tableColumn id="12" xr3:uid="{ABFCA4A6-CDAF-4520-84BC-92FC132DD420}" name="Total" dataDxfId="10">
      <calculatedColumnFormula>IFERROR(I5+K5+M5+O5,0)</calculatedColumnFormula>
    </tableColumn>
    <tableColumn id="13" xr3:uid="{59547748-DA45-4D35-8FA5-47542D0A48EE}" name="Class." dataDxfId="9">
      <calculatedColumnFormula>IF(P5=0,"",RANK(P5,$P$5:$P$41))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D30C33-6460-47F4-A448-E40A0F4A5027}" name="Tableau4" displayName="Tableau4" ref="A4:Q33" totalsRowShown="0" headerRowBorderDxfId="84" tableBorderDxfId="83">
  <autoFilter ref="A4:Q33" xr:uid="{EBD30C33-6460-47F4-A448-E40A0F4A5027}"/>
  <sortState xmlns:xlrd2="http://schemas.microsoft.com/office/spreadsheetml/2017/richdata2" ref="A5:Q33">
    <sortCondition ref="E4:E33"/>
  </sortState>
  <tableColumns count="17">
    <tableColumn id="14" xr3:uid="{ED8E271A-9FDF-4EE1-BCF2-8E457C733A1D}" name="Class." dataDxfId="82">
      <calculatedColumnFormula>Q5</calculatedColumnFormula>
    </tableColumn>
    <tableColumn id="15" xr3:uid="{0C2A9062-3753-4EA4-B671-53D8E876BB0F}" name="Nom Prenom" dataDxfId="81"/>
    <tableColumn id="16" xr3:uid="{DC90CFCF-91D2-4B4F-B881-5BEF0C7316A2}" name="Licence" dataDxfId="80"/>
    <tableColumn id="17" xr3:uid="{F2FCEADC-C127-476A-A9C3-83EB49BD82F2}" name="presence" dataDxfId="79"/>
    <tableColumn id="1" xr3:uid="{09183780-420F-4DB9-8B50-C3B79317867B}" name="NOM" dataDxfId="78"/>
    <tableColumn id="2" xr3:uid="{398ED775-7DC3-4E89-A2B2-C88EEF8E029F}" name="PRENOM" dataDxfId="77"/>
    <tableColumn id="3" xr3:uid="{321562FB-1BD7-4066-AF40-14802646165E}" name="CLUB" dataDxfId="76"/>
    <tableColumn id="4" xr3:uid="{8B1928BA-C6CE-4717-8F3B-99093B56246A}" name="Perf." dataDxfId="75"/>
    <tableColumn id="5" xr3:uid="{9193ED72-A774-447F-A5D8-529228AABF2C}" name="Pts" dataDxfId="74"/>
    <tableColumn id="6" xr3:uid="{FBAE1C07-E0DE-4FFC-A64F-2FAAFB6E6A09}" name="Perf.2" dataDxfId="73"/>
    <tableColumn id="7" xr3:uid="{5CA39CD8-3B35-4D66-BA1C-87E0A8C5E33A}" name="Pts3" dataDxfId="72"/>
    <tableColumn id="8" xr3:uid="{F00E1C5F-63EB-4318-B510-33C21B1A3D44}" name="Perf.4" dataDxfId="71"/>
    <tableColumn id="9" xr3:uid="{365A0DF7-9BBE-4EDF-B80B-79B5D3DE430A}" name="Pts5" dataDxfId="70"/>
    <tableColumn id="10" xr3:uid="{C1F450A2-D347-4BD6-8AC2-263D3D85ABF3}" name="Colonne6" dataDxfId="69"/>
    <tableColumn id="11" xr3:uid="{D0DD3715-34DB-47CB-B559-732585D833D5}" name="Pts7" dataDxfId="68"/>
    <tableColumn id="12" xr3:uid="{DA8EAC05-2BB7-498D-AFB9-E6B8EB12F9D1}" name="Total" dataDxfId="67"/>
    <tableColumn id="13" xr3:uid="{C6C77192-79AD-47F3-8659-45637C5538B6}" name="Class.2" dataDxfId="66">
      <calculatedColumnFormula>IF(P5=0,"",RANK(P5,$P$5:$P$40))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9AA4C7-1179-4C10-883A-6D5E40BAEA17}" name="Tableau1" displayName="Tableau1" ref="A1:B6" totalsRowShown="0" headerRowDxfId="8" dataDxfId="7">
  <autoFilter ref="A1:B6" xr:uid="{0E9AA4C7-1179-4C10-883A-6D5E40BAEA17}"/>
  <tableColumns count="2">
    <tableColumn id="1" xr3:uid="{EF0C293E-EC2A-4610-8140-E750CAE7EF1D}" name="clubs" dataDxfId="6"/>
    <tableColumn id="2" xr3:uid="{E0566303-FEF9-407A-BAA3-38B751A9914B}" name="Colonne1" dataDxfId="5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7A9926-D1A8-44FF-AE68-EAE7C289B9D8}" name="Tableau3" displayName="Tableau3" ref="A1:C406" totalsRowShown="0" headerRowDxfId="4">
  <autoFilter ref="A1:C406" xr:uid="{1E7A9926-D1A8-44FF-AE68-EAE7C289B9D8}"/>
  <sortState xmlns:xlrd2="http://schemas.microsoft.com/office/spreadsheetml/2017/richdata2" ref="A2:C406">
    <sortCondition ref="A1:A406"/>
  </sortState>
  <tableColumns count="3">
    <tableColumn id="1" xr3:uid="{C4E79033-3AD8-4DA3-9DF3-E78A2FC9290D}" name="NOM Prenom"/>
    <tableColumn id="2" xr3:uid="{D9CBDF88-8395-4637-938D-B5C192529A99}" name="N° Licence"/>
    <tableColumn id="3" xr3:uid="{8F4A8499-6B79-4B8A-BA3C-5ACFFBD69755}" name="club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3" tint="0.39997558519241921"/>
    <pageSetUpPr fitToPage="1"/>
  </sheetPr>
  <dimension ref="A1:R112"/>
  <sheetViews>
    <sheetView tabSelected="1" zoomScale="90" zoomScaleNormal="90" workbookViewId="0">
      <selection activeCell="A24" sqref="A24"/>
    </sheetView>
  </sheetViews>
  <sheetFormatPr baseColWidth="10" defaultColWidth="11.44140625" defaultRowHeight="15.6" x14ac:dyDescent="0.3"/>
  <cols>
    <col min="1" max="1" width="7.33203125" style="72" customWidth="1"/>
    <col min="2" max="2" width="7.33203125" style="251" hidden="1" customWidth="1"/>
    <col min="3" max="3" width="11.6640625" style="251" hidden="1" customWidth="1"/>
    <col min="4" max="4" width="9.6640625" style="72" customWidth="1"/>
    <col min="5" max="5" width="24.33203125" style="1" customWidth="1"/>
    <col min="6" max="6" width="15.88671875" style="1" customWidth="1"/>
    <col min="7" max="7" width="14.6640625" style="1" customWidth="1"/>
    <col min="8" max="8" width="7.6640625" style="71" customWidth="1"/>
    <col min="9" max="9" width="7.6640625" style="61" customWidth="1"/>
    <col min="10" max="10" width="8" style="71" customWidth="1"/>
    <col min="11" max="11" width="7.6640625" style="61" customWidth="1"/>
    <col min="12" max="12" width="8" style="71" customWidth="1"/>
    <col min="13" max="13" width="7.6640625" style="61" customWidth="1"/>
    <col min="14" max="14" width="10.88671875" style="71" customWidth="1"/>
    <col min="15" max="15" width="7.6640625" style="61" customWidth="1"/>
    <col min="16" max="16" width="13.6640625" style="64" customWidth="1"/>
    <col min="17" max="17" width="13.6640625" style="72" customWidth="1"/>
    <col min="18" max="18" width="46.109375" style="1" customWidth="1"/>
    <col min="19" max="16384" width="11.44140625" style="1"/>
  </cols>
  <sheetData>
    <row r="1" spans="1:18" ht="17.100000000000001" customHeight="1" thickBot="1" x14ac:dyDescent="0.35">
      <c r="A1" s="220"/>
      <c r="B1" s="249"/>
      <c r="C1" s="249"/>
      <c r="D1" s="234"/>
      <c r="E1" s="233" t="s">
        <v>0</v>
      </c>
      <c r="F1" s="221"/>
      <c r="G1" s="221"/>
      <c r="H1" s="222"/>
      <c r="I1" s="223"/>
      <c r="J1" s="222"/>
      <c r="K1" s="223"/>
      <c r="L1" s="222"/>
      <c r="M1" s="223"/>
      <c r="N1" s="222"/>
      <c r="O1" s="223"/>
      <c r="P1" s="221"/>
      <c r="Q1" s="224"/>
    </row>
    <row r="2" spans="1:18" ht="15" customHeight="1" thickBot="1" x14ac:dyDescent="0.35">
      <c r="A2" s="225">
        <f>Q2</f>
        <v>40</v>
      </c>
      <c r="B2" s="250"/>
      <c r="C2" s="250"/>
      <c r="D2" s="230"/>
      <c r="P2" s="62" t="s">
        <v>1</v>
      </c>
      <c r="Q2" s="244">
        <f>COUNTIF(Q5:Q120,"&gt;0")</f>
        <v>40</v>
      </c>
    </row>
    <row r="3" spans="1:18" s="3" customFormat="1" ht="15.9" customHeight="1" thickBot="1" x14ac:dyDescent="0.35">
      <c r="A3" s="50" t="s">
        <v>8</v>
      </c>
      <c r="B3" s="251"/>
      <c r="C3" s="251"/>
      <c r="D3" s="72"/>
      <c r="H3" s="235" t="s">
        <v>803</v>
      </c>
      <c r="I3" s="236"/>
      <c r="J3" s="237" t="s">
        <v>804</v>
      </c>
      <c r="K3" s="238"/>
      <c r="L3" s="239" t="s">
        <v>802</v>
      </c>
      <c r="M3" s="240"/>
      <c r="N3" s="241" t="s">
        <v>626</v>
      </c>
      <c r="O3" s="242"/>
      <c r="P3" s="36" t="s">
        <v>7</v>
      </c>
      <c r="Q3" s="50" t="s">
        <v>8</v>
      </c>
    </row>
    <row r="4" spans="1:18" s="4" customFormat="1" ht="15.9" customHeight="1" thickBot="1" x14ac:dyDescent="0.35">
      <c r="A4" s="255" t="s">
        <v>49</v>
      </c>
      <c r="B4" s="252" t="s">
        <v>624</v>
      </c>
      <c r="C4" s="252" t="s">
        <v>625</v>
      </c>
      <c r="D4" s="248" t="s">
        <v>623</v>
      </c>
      <c r="E4" s="315" t="s">
        <v>2</v>
      </c>
      <c r="F4" s="315" t="s">
        <v>3</v>
      </c>
      <c r="G4" s="315" t="s">
        <v>4</v>
      </c>
      <c r="H4" s="258" t="s">
        <v>9</v>
      </c>
      <c r="I4" s="259" t="s">
        <v>10</v>
      </c>
      <c r="J4" s="260" t="s">
        <v>56</v>
      </c>
      <c r="K4" s="261" t="s">
        <v>57</v>
      </c>
      <c r="L4" s="262" t="s">
        <v>58</v>
      </c>
      <c r="M4" s="263" t="s">
        <v>59</v>
      </c>
      <c r="N4" s="264" t="s">
        <v>60</v>
      </c>
      <c r="O4" s="265" t="s">
        <v>61</v>
      </c>
      <c r="P4" s="266" t="s">
        <v>62</v>
      </c>
      <c r="Q4" s="267" t="s">
        <v>8</v>
      </c>
      <c r="R4" s="348" t="s">
        <v>812</v>
      </c>
    </row>
    <row r="5" spans="1:18" s="80" customFormat="1" ht="15" hidden="1" customHeight="1" x14ac:dyDescent="0.25">
      <c r="A5" s="243" t="str">
        <f>Q5</f>
        <v/>
      </c>
      <c r="B5" s="253" t="str">
        <f t="shared" ref="B5:B6" si="0">E5&amp;" "&amp;F5</f>
        <v>ADOLE JOSEPH</v>
      </c>
      <c r="C5" s="253">
        <f>IFERROR(VLOOKUP(B5,Tableau3[[NOM Prenom]:[N° Licence]],2,0),"NL")</f>
        <v>2496589</v>
      </c>
      <c r="D5" s="247"/>
      <c r="E5" s="315" t="s">
        <v>717</v>
      </c>
      <c r="F5" s="315" t="s">
        <v>651</v>
      </c>
      <c r="G5" s="315" t="s">
        <v>42</v>
      </c>
      <c r="H5" s="279"/>
      <c r="I5" s="280" t="e">
        <f>LOOKUP(H5,'TABLE COTATION'!$B$4:$B$44,'TABLE COTATION'!$A$4:$A$44)</f>
        <v>#N/A</v>
      </c>
      <c r="J5" s="281"/>
      <c r="K5" s="282" t="e">
        <f>LOOKUP(J5,'TABLE COTATION'!$C$4:$C$44,'TABLE COTATION'!$A$4:$A$44)</f>
        <v>#N/A</v>
      </c>
      <c r="L5" s="283"/>
      <c r="M5" s="284" t="e">
        <f>LOOKUP(L5,'TABLE COTATION'!$F$4:$F$44,'TABLE COTATION'!$H$4:$H$44)</f>
        <v>#N/A</v>
      </c>
      <c r="N5" s="285"/>
      <c r="O5" s="286" t="e">
        <f>LOOKUP(N5,'TABLE COTATION'!$G$4:$G$44,'TABLE COTATION'!$H$4:$H$44)</f>
        <v>#N/A</v>
      </c>
      <c r="P5" s="316">
        <f t="shared" ref="P5:P6" si="1">IFERROR(I5+K5+M5+O5,0)</f>
        <v>0</v>
      </c>
      <c r="Q5" s="318" t="str">
        <f t="shared" ref="Q5:Q36" si="2">IF(P5=0,"",RANK(P5,$P$5:$P$120))</f>
        <v/>
      </c>
    </row>
    <row r="6" spans="1:18" s="80" customFormat="1" ht="15" hidden="1" customHeight="1" x14ac:dyDescent="0.25">
      <c r="A6" s="243" t="str">
        <f t="shared" ref="A6" si="3">Q6</f>
        <v/>
      </c>
      <c r="B6" s="253" t="str">
        <f t="shared" si="0"/>
        <v>AUDOUSSET TIMOTHEE</v>
      </c>
      <c r="C6" s="253">
        <f>IFERROR(VLOOKUP(B6,Tableau3[[NOM Prenom]:[N° Licence]],2,0),"NL")</f>
        <v>2620854</v>
      </c>
      <c r="D6" s="257" t="s">
        <v>808</v>
      </c>
      <c r="E6" s="315" t="s">
        <v>630</v>
      </c>
      <c r="F6" s="315" t="s">
        <v>631</v>
      </c>
      <c r="G6" s="315" t="s">
        <v>44</v>
      </c>
      <c r="H6" s="269"/>
      <c r="I6" s="270" t="e">
        <f>LOOKUP(H6,'TABLE COTATION'!$B$4:$B$44,'TABLE COTATION'!$A$4:$A$44)</f>
        <v>#N/A</v>
      </c>
      <c r="J6" s="271"/>
      <c r="K6" s="272" t="e">
        <f>LOOKUP(J6,'TABLE COTATION'!$C$4:$C$44,'TABLE COTATION'!$A$4:$A$44)</f>
        <v>#N/A</v>
      </c>
      <c r="L6" s="273"/>
      <c r="M6" s="274" t="e">
        <f>LOOKUP(L6,'TABLE COTATION'!$F$4:$F$44,'TABLE COTATION'!$H$4:$H$44)</f>
        <v>#N/A</v>
      </c>
      <c r="N6" s="275"/>
      <c r="O6" s="276" t="e">
        <f>LOOKUP(N6,'TABLE COTATION'!$G$4:$G$44,'TABLE COTATION'!$H$4:$H$44)</f>
        <v>#N/A</v>
      </c>
      <c r="P6" s="317">
        <f t="shared" si="1"/>
        <v>0</v>
      </c>
      <c r="Q6" s="318" t="str">
        <f t="shared" si="2"/>
        <v/>
      </c>
    </row>
    <row r="7" spans="1:18" s="80" customFormat="1" ht="15" customHeight="1" x14ac:dyDescent="0.2">
      <c r="A7" s="243">
        <f t="shared" ref="A7:A38" si="4">Q7</f>
        <v>1</v>
      </c>
      <c r="B7" s="253" t="str">
        <f t="shared" ref="B7:B40" si="5">E7&amp;" "&amp;F7</f>
        <v>VERKARRE RAPHAEL</v>
      </c>
      <c r="C7" s="253">
        <f>IFERROR(VLOOKUP(B7,Tableau3[[NOM Prenom]:[N° Licence]],2,0),"NL")</f>
        <v>2699652</v>
      </c>
      <c r="D7" s="257" t="s">
        <v>809</v>
      </c>
      <c r="E7" s="315" t="s">
        <v>711</v>
      </c>
      <c r="F7" s="315" t="s">
        <v>533</v>
      </c>
      <c r="G7" s="315" t="s">
        <v>44</v>
      </c>
      <c r="H7" s="269">
        <v>7.8</v>
      </c>
      <c r="I7" s="270">
        <f>LOOKUP(H7,'TABLE COTATION'!$B$4:$B$44,'TABLE COTATION'!$A$4:$A$44)</f>
        <v>31</v>
      </c>
      <c r="J7" s="271">
        <v>1.22</v>
      </c>
      <c r="K7" s="272">
        <f>LOOKUP(J7,'TABLE COTATION'!$C$4:$C$44,'TABLE COTATION'!$A$4:$A$44)</f>
        <v>35</v>
      </c>
      <c r="L7" s="273">
        <v>4</v>
      </c>
      <c r="M7" s="274">
        <f>LOOKUP(L7,'TABLE COTATION'!$F$4:$F$44,'TABLE COTATION'!$H$4:$H$44)</f>
        <v>36</v>
      </c>
      <c r="N7" s="275">
        <v>9.25</v>
      </c>
      <c r="O7" s="276">
        <f>LOOKUP(N7,'TABLE COTATION'!$G$4:$G$44,'TABLE COTATION'!$H$4:$H$44)</f>
        <v>33</v>
      </c>
      <c r="P7" s="317">
        <f t="shared" ref="P7:P38" si="6">IFERROR(I7+K7+M7+O7,0)</f>
        <v>135</v>
      </c>
      <c r="Q7" s="318">
        <f t="shared" si="2"/>
        <v>1</v>
      </c>
      <c r="R7" s="1"/>
    </row>
    <row r="8" spans="1:18" s="80" customFormat="1" ht="15" customHeight="1" x14ac:dyDescent="0.25">
      <c r="A8" s="243">
        <f t="shared" si="4"/>
        <v>2</v>
      </c>
      <c r="B8" s="253" t="str">
        <f t="shared" si="5"/>
        <v>BERTRAN VALENTIN</v>
      </c>
      <c r="C8" s="253">
        <f>IFERROR(VLOOKUP(B8,Tableau3[[NOM Prenom]:[N° Licence]],2,0),"NL")</f>
        <v>2230894</v>
      </c>
      <c r="D8" s="257" t="s">
        <v>809</v>
      </c>
      <c r="E8" s="315" t="s">
        <v>636</v>
      </c>
      <c r="F8" s="315" t="s">
        <v>529</v>
      </c>
      <c r="G8" s="315" t="s">
        <v>43</v>
      </c>
      <c r="H8" s="269">
        <v>8</v>
      </c>
      <c r="I8" s="270">
        <f>LOOKUP(H8,'TABLE COTATION'!$B$4:$B$44,'TABLE COTATION'!$A$4:$A$44)</f>
        <v>27</v>
      </c>
      <c r="J8" s="271">
        <v>1.18</v>
      </c>
      <c r="K8" s="272">
        <f>LOOKUP(J8,'TABLE COTATION'!$C$4:$C$44,'TABLE COTATION'!$A$4:$A$44)</f>
        <v>37</v>
      </c>
      <c r="L8" s="273">
        <v>3.5</v>
      </c>
      <c r="M8" s="274">
        <f>LOOKUP(L8,'TABLE COTATION'!$F$4:$F$44,'TABLE COTATION'!$H$4:$H$44)</f>
        <v>26</v>
      </c>
      <c r="N8" s="275">
        <v>7.75</v>
      </c>
      <c r="O8" s="276">
        <f>LOOKUP(N8,'TABLE COTATION'!$G$4:$G$44,'TABLE COTATION'!$H$4:$H$44)</f>
        <v>27</v>
      </c>
      <c r="P8" s="317">
        <f t="shared" si="6"/>
        <v>117</v>
      </c>
      <c r="Q8" s="318">
        <f t="shared" si="2"/>
        <v>2</v>
      </c>
    </row>
    <row r="9" spans="1:18" s="80" customFormat="1" ht="15" hidden="1" customHeight="1" x14ac:dyDescent="0.25">
      <c r="A9" s="243" t="str">
        <f t="shared" si="4"/>
        <v/>
      </c>
      <c r="B9" s="253" t="str">
        <f t="shared" si="5"/>
        <v>BEKHEDDA IMRAN</v>
      </c>
      <c r="C9" s="253">
        <f>IFERROR(VLOOKUP(B9,Tableau3[[NOM Prenom]:[N° Licence]],2,0),"NL")</f>
        <v>2794139</v>
      </c>
      <c r="D9" s="247"/>
      <c r="E9" s="315" t="s">
        <v>480</v>
      </c>
      <c r="F9" s="315" t="s">
        <v>634</v>
      </c>
      <c r="G9" s="315" t="s">
        <v>44</v>
      </c>
      <c r="H9" s="269"/>
      <c r="I9" s="270" t="e">
        <f>LOOKUP(H9,'TABLE COTATION'!$B$4:$B$44,'TABLE COTATION'!$A$4:$A$44)</f>
        <v>#N/A</v>
      </c>
      <c r="J9" s="271"/>
      <c r="K9" s="272" t="e">
        <f>LOOKUP(J9,'TABLE COTATION'!$C$4:$C$44,'TABLE COTATION'!$A$4:$A$44)</f>
        <v>#N/A</v>
      </c>
      <c r="L9" s="273"/>
      <c r="M9" s="274" t="e">
        <f>LOOKUP(L9,'TABLE COTATION'!$F$4:$F$44,'TABLE COTATION'!$H$4:$H$44)</f>
        <v>#N/A</v>
      </c>
      <c r="N9" s="275"/>
      <c r="O9" s="276" t="e">
        <f>LOOKUP(N9,'TABLE COTATION'!$G$4:$G$44,'TABLE COTATION'!$H$4:$H$44)</f>
        <v>#N/A</v>
      </c>
      <c r="P9" s="317">
        <f t="shared" si="6"/>
        <v>0</v>
      </c>
      <c r="Q9" s="318" t="str">
        <f t="shared" si="2"/>
        <v/>
      </c>
    </row>
    <row r="10" spans="1:18" s="80" customFormat="1" ht="15" hidden="1" customHeight="1" x14ac:dyDescent="0.25">
      <c r="A10" s="243" t="str">
        <f t="shared" si="4"/>
        <v/>
      </c>
      <c r="B10" s="253" t="str">
        <f t="shared" si="5"/>
        <v>BELHAJI HARONE</v>
      </c>
      <c r="C10" s="253">
        <f>IFERROR(VLOOKUP(B10,Tableau3[[NOM Prenom]:[N° Licence]],2,0),"NL")</f>
        <v>2739240</v>
      </c>
      <c r="D10" s="247"/>
      <c r="E10" s="315" t="s">
        <v>481</v>
      </c>
      <c r="F10" s="315" t="s">
        <v>635</v>
      </c>
      <c r="G10" s="315" t="s">
        <v>43</v>
      </c>
      <c r="H10" s="269"/>
      <c r="I10" s="270" t="e">
        <f>LOOKUP(H10,'TABLE COTATION'!$B$4:$B$44,'TABLE COTATION'!$A$4:$A$44)</f>
        <v>#N/A</v>
      </c>
      <c r="J10" s="271"/>
      <c r="K10" s="272" t="e">
        <f>LOOKUP(J10,'TABLE COTATION'!$C$4:$C$44,'TABLE COTATION'!$A$4:$A$44)</f>
        <v>#N/A</v>
      </c>
      <c r="L10" s="273"/>
      <c r="M10" s="274" t="e">
        <f>LOOKUP(L10,'TABLE COTATION'!$F$4:$F$44,'TABLE COTATION'!$H$4:$H$44)</f>
        <v>#N/A</v>
      </c>
      <c r="N10" s="275"/>
      <c r="O10" s="276" t="e">
        <f>LOOKUP(N10,'TABLE COTATION'!$G$4:$G$44,'TABLE COTATION'!$H$4:$H$44)</f>
        <v>#N/A</v>
      </c>
      <c r="P10" s="317">
        <f t="shared" si="6"/>
        <v>0</v>
      </c>
      <c r="Q10" s="318" t="str">
        <f t="shared" si="2"/>
        <v/>
      </c>
    </row>
    <row r="11" spans="1:18" s="80" customFormat="1" ht="15" hidden="1" customHeight="1" x14ac:dyDescent="0.25">
      <c r="A11" s="243" t="str">
        <f t="shared" si="4"/>
        <v/>
      </c>
      <c r="B11" s="253" t="str">
        <f t="shared" si="5"/>
        <v>BENTIFRAOUINE TIDIANI</v>
      </c>
      <c r="C11" s="253">
        <f>IFERROR(VLOOKUP(B11,Tableau3[[NOM Prenom]:[N° Licence]],2,0),"NL")</f>
        <v>2690431</v>
      </c>
      <c r="D11" s="247"/>
      <c r="E11" s="315" t="s">
        <v>718</v>
      </c>
      <c r="F11" s="315" t="s">
        <v>719</v>
      </c>
      <c r="G11" s="315" t="s">
        <v>42</v>
      </c>
      <c r="H11" s="269"/>
      <c r="I11" s="270" t="e">
        <f>LOOKUP(H11,'TABLE COTATION'!$B$4:$B$44,'TABLE COTATION'!$A$4:$A$44)</f>
        <v>#N/A</v>
      </c>
      <c r="J11" s="271"/>
      <c r="K11" s="272" t="e">
        <f>LOOKUP(J11,'TABLE COTATION'!$C$4:$C$44,'TABLE COTATION'!$A$4:$A$44)</f>
        <v>#N/A</v>
      </c>
      <c r="L11" s="273"/>
      <c r="M11" s="274" t="e">
        <f>LOOKUP(L11,'TABLE COTATION'!$F$4:$F$44,'TABLE COTATION'!$H$4:$H$44)</f>
        <v>#N/A</v>
      </c>
      <c r="N11" s="275"/>
      <c r="O11" s="276" t="e">
        <f>LOOKUP(N11,'TABLE COTATION'!$G$4:$G$44,'TABLE COTATION'!$H$4:$H$44)</f>
        <v>#N/A</v>
      </c>
      <c r="P11" s="317">
        <f t="shared" si="6"/>
        <v>0</v>
      </c>
      <c r="Q11" s="318" t="str">
        <f t="shared" si="2"/>
        <v/>
      </c>
    </row>
    <row r="12" spans="1:18" s="80" customFormat="1" ht="15" hidden="1" customHeight="1" x14ac:dyDescent="0.25">
      <c r="A12" s="243" t="str">
        <f t="shared" si="4"/>
        <v/>
      </c>
      <c r="B12" s="253" t="str">
        <f t="shared" si="5"/>
        <v>BERLAN VALENTIN</v>
      </c>
      <c r="C12" s="253">
        <f>IFERROR(VLOOKUP(B12,Tableau3[[NOM Prenom]:[N° Licence]],2,0),"NL")</f>
        <v>2795332</v>
      </c>
      <c r="D12" s="247"/>
      <c r="E12" s="315" t="s">
        <v>528</v>
      </c>
      <c r="F12" s="315" t="s">
        <v>529</v>
      </c>
      <c r="G12" s="315" t="s">
        <v>44</v>
      </c>
      <c r="H12" s="269"/>
      <c r="I12" s="270" t="e">
        <f>LOOKUP(H12,'TABLE COTATION'!$B$4:$B$44,'TABLE COTATION'!$A$4:$A$44)</f>
        <v>#N/A</v>
      </c>
      <c r="J12" s="271"/>
      <c r="K12" s="272" t="e">
        <f>LOOKUP(J12,'TABLE COTATION'!$C$4:$C$44,'TABLE COTATION'!$A$4:$A$44)</f>
        <v>#N/A</v>
      </c>
      <c r="L12" s="273"/>
      <c r="M12" s="274" t="e">
        <f>LOOKUP(L12,'TABLE COTATION'!$F$4:$F$44,'TABLE COTATION'!$H$4:$H$44)</f>
        <v>#N/A</v>
      </c>
      <c r="N12" s="275"/>
      <c r="O12" s="276" t="e">
        <f>LOOKUP(N12,'TABLE COTATION'!$G$4:$G$44,'TABLE COTATION'!$H$4:$H$44)</f>
        <v>#N/A</v>
      </c>
      <c r="P12" s="317">
        <f t="shared" si="6"/>
        <v>0</v>
      </c>
      <c r="Q12" s="318" t="str">
        <f t="shared" si="2"/>
        <v/>
      </c>
    </row>
    <row r="13" spans="1:18" s="80" customFormat="1" ht="15" customHeight="1" x14ac:dyDescent="0.25">
      <c r="A13" s="243">
        <f t="shared" si="4"/>
        <v>3</v>
      </c>
      <c r="B13" s="253" t="str">
        <f t="shared" si="5"/>
        <v>KONATE CHEMIN ISMAEL</v>
      </c>
      <c r="C13" s="253" t="str">
        <f>IFERROR(VLOOKUP(B13,Tableau3[[NOM Prenom]:[N° Licence]],2,0),"NL")</f>
        <v>NL</v>
      </c>
      <c r="D13" s="257" t="s">
        <v>809</v>
      </c>
      <c r="E13" s="315" t="s">
        <v>787</v>
      </c>
      <c r="F13" s="315" t="s">
        <v>788</v>
      </c>
      <c r="G13" s="315" t="s">
        <v>45</v>
      </c>
      <c r="H13" s="269">
        <v>7.8</v>
      </c>
      <c r="I13" s="270">
        <f>LOOKUP(H13,'TABLE COTATION'!$B$4:$B$44,'TABLE COTATION'!$A$4:$A$44)</f>
        <v>31</v>
      </c>
      <c r="J13" s="271">
        <v>1.35</v>
      </c>
      <c r="K13" s="272">
        <f>LOOKUP(J13,'TABLE COTATION'!$C$4:$C$44,'TABLE COTATION'!$A$4:$A$44)</f>
        <v>29</v>
      </c>
      <c r="L13" s="273">
        <v>3.5</v>
      </c>
      <c r="M13" s="274">
        <f>LOOKUP(L13,'TABLE COTATION'!$F$4:$F$44,'TABLE COTATION'!$H$4:$H$44)</f>
        <v>26</v>
      </c>
      <c r="N13" s="275">
        <v>7</v>
      </c>
      <c r="O13" s="276">
        <f>LOOKUP(N13,'TABLE COTATION'!$G$4:$G$44,'TABLE COTATION'!$H$4:$H$44)</f>
        <v>24</v>
      </c>
      <c r="P13" s="317">
        <f t="shared" si="6"/>
        <v>110</v>
      </c>
      <c r="Q13" s="318">
        <f t="shared" si="2"/>
        <v>3</v>
      </c>
    </row>
    <row r="14" spans="1:18" s="80" customFormat="1" ht="15" hidden="1" customHeight="1" x14ac:dyDescent="0.25">
      <c r="A14" s="243" t="str">
        <f t="shared" si="4"/>
        <v/>
      </c>
      <c r="B14" s="253" t="str">
        <f t="shared" si="5"/>
        <v>BOCQUET GABRIEL</v>
      </c>
      <c r="C14" s="253">
        <f>IFERROR(VLOOKUP(B14,Tableau3[[NOM Prenom]:[N° Licence]],2,0),"NL")</f>
        <v>2796442</v>
      </c>
      <c r="D14" s="247"/>
      <c r="E14" s="315" t="s">
        <v>637</v>
      </c>
      <c r="F14" s="315" t="s">
        <v>530</v>
      </c>
      <c r="G14" s="315" t="s">
        <v>44</v>
      </c>
      <c r="H14" s="269"/>
      <c r="I14" s="270" t="e">
        <f>LOOKUP(H14,'TABLE COTATION'!$B$4:$B$44,'TABLE COTATION'!$A$4:$A$44)</f>
        <v>#N/A</v>
      </c>
      <c r="J14" s="271"/>
      <c r="K14" s="272" t="e">
        <f>LOOKUP(J14,'TABLE COTATION'!$C$4:$C$44,'TABLE COTATION'!$A$4:$A$44)</f>
        <v>#N/A</v>
      </c>
      <c r="L14" s="273"/>
      <c r="M14" s="274" t="e">
        <f>LOOKUP(L14,'TABLE COTATION'!$F$4:$F$44,'TABLE COTATION'!$H$4:$H$44)</f>
        <v>#N/A</v>
      </c>
      <c r="N14" s="275"/>
      <c r="O14" s="276" t="e">
        <f>LOOKUP(N14,'TABLE COTATION'!$G$4:$G$44,'TABLE COTATION'!$H$4:$H$44)</f>
        <v>#N/A</v>
      </c>
      <c r="P14" s="317">
        <f t="shared" si="6"/>
        <v>0</v>
      </c>
      <c r="Q14" s="318" t="str">
        <f t="shared" si="2"/>
        <v/>
      </c>
    </row>
    <row r="15" spans="1:18" s="80" customFormat="1" ht="15" hidden="1" customHeight="1" x14ac:dyDescent="0.25">
      <c r="A15" s="243" t="str">
        <f t="shared" si="4"/>
        <v/>
      </c>
      <c r="B15" s="253" t="str">
        <f t="shared" si="5"/>
        <v>BONNEAU MARTIN</v>
      </c>
      <c r="C15" s="253">
        <f>IFERROR(VLOOKUP(B15,Tableau3[[NOM Prenom]:[N° Licence]],2,0),"NL")</f>
        <v>2788314</v>
      </c>
      <c r="D15" s="247"/>
      <c r="E15" s="315" t="s">
        <v>638</v>
      </c>
      <c r="F15" s="315" t="s">
        <v>531</v>
      </c>
      <c r="G15" s="315" t="s">
        <v>43</v>
      </c>
      <c r="H15" s="269"/>
      <c r="I15" s="270" t="e">
        <f>LOOKUP(H15,'TABLE COTATION'!$B$4:$B$44,'TABLE COTATION'!$A$4:$A$44)</f>
        <v>#N/A</v>
      </c>
      <c r="J15" s="271"/>
      <c r="K15" s="272" t="e">
        <f>LOOKUP(J15,'TABLE COTATION'!$C$4:$C$44,'TABLE COTATION'!$A$4:$A$44)</f>
        <v>#N/A</v>
      </c>
      <c r="L15" s="273"/>
      <c r="M15" s="274" t="e">
        <f>LOOKUP(L15,'TABLE COTATION'!$F$4:$F$44,'TABLE COTATION'!$H$4:$H$44)</f>
        <v>#N/A</v>
      </c>
      <c r="N15" s="275"/>
      <c r="O15" s="276" t="e">
        <f>LOOKUP(N15,'TABLE COTATION'!$G$4:$G$44,'TABLE COTATION'!$H$4:$H$44)</f>
        <v>#N/A</v>
      </c>
      <c r="P15" s="317">
        <f t="shared" si="6"/>
        <v>0</v>
      </c>
      <c r="Q15" s="318" t="str">
        <f t="shared" si="2"/>
        <v/>
      </c>
    </row>
    <row r="16" spans="1:18" s="80" customFormat="1" ht="15" hidden="1" customHeight="1" x14ac:dyDescent="0.25">
      <c r="A16" s="243" t="str">
        <f t="shared" si="4"/>
        <v/>
      </c>
      <c r="B16" s="253" t="str">
        <f t="shared" si="5"/>
        <v>BONNIN ALEXANDRE</v>
      </c>
      <c r="C16" s="253">
        <f>IFERROR(VLOOKUP(B16,Tableau3[[NOM Prenom]:[N° Licence]],2,0),"NL")</f>
        <v>2799612</v>
      </c>
      <c r="D16" s="247"/>
      <c r="E16" s="315" t="s">
        <v>639</v>
      </c>
      <c r="F16" s="315" t="s">
        <v>532</v>
      </c>
      <c r="G16" s="315" t="s">
        <v>44</v>
      </c>
      <c r="H16" s="269"/>
      <c r="I16" s="270" t="e">
        <f>LOOKUP(H16,'TABLE COTATION'!$B$4:$B$44,'TABLE COTATION'!$A$4:$A$44)</f>
        <v>#N/A</v>
      </c>
      <c r="J16" s="271"/>
      <c r="K16" s="272" t="e">
        <f>LOOKUP(J16,'TABLE COTATION'!$C$4:$C$44,'TABLE COTATION'!$A$4:$A$44)</f>
        <v>#N/A</v>
      </c>
      <c r="L16" s="273"/>
      <c r="M16" s="274" t="e">
        <f>LOOKUP(L16,'TABLE COTATION'!$F$4:$F$44,'TABLE COTATION'!$H$4:$H$44)</f>
        <v>#N/A</v>
      </c>
      <c r="N16" s="275"/>
      <c r="O16" s="276" t="e">
        <f>LOOKUP(N16,'TABLE COTATION'!$G$4:$G$44,'TABLE COTATION'!$H$4:$H$44)</f>
        <v>#N/A</v>
      </c>
      <c r="P16" s="317">
        <f t="shared" si="6"/>
        <v>0</v>
      </c>
      <c r="Q16" s="318" t="str">
        <f t="shared" si="2"/>
        <v/>
      </c>
    </row>
    <row r="17" spans="1:18" s="80" customFormat="1" ht="15" hidden="1" customHeight="1" x14ac:dyDescent="0.25">
      <c r="A17" s="243" t="str">
        <f t="shared" si="4"/>
        <v/>
      </c>
      <c r="B17" s="253" t="str">
        <f t="shared" si="5"/>
        <v>BOUCHER RAFAEL</v>
      </c>
      <c r="C17" s="253">
        <f>IFERROR(VLOOKUP(B17,Tableau3[[NOM Prenom]:[N° Licence]],2,0),"NL")</f>
        <v>2620856</v>
      </c>
      <c r="D17" s="247"/>
      <c r="E17" s="315" t="s">
        <v>640</v>
      </c>
      <c r="F17" s="315" t="s">
        <v>641</v>
      </c>
      <c r="G17" s="315" t="s">
        <v>44</v>
      </c>
      <c r="H17" s="269"/>
      <c r="I17" s="270" t="e">
        <f>LOOKUP(H17,'TABLE COTATION'!$B$4:$B$44,'TABLE COTATION'!$A$4:$A$44)</f>
        <v>#N/A</v>
      </c>
      <c r="J17" s="271"/>
      <c r="K17" s="272" t="e">
        <f>LOOKUP(J17,'TABLE COTATION'!$C$4:$C$44,'TABLE COTATION'!$A$4:$A$44)</f>
        <v>#N/A</v>
      </c>
      <c r="L17" s="273"/>
      <c r="M17" s="274" t="e">
        <f>LOOKUP(L17,'TABLE COTATION'!$F$4:$F$44,'TABLE COTATION'!$H$4:$H$44)</f>
        <v>#N/A</v>
      </c>
      <c r="N17" s="275"/>
      <c r="O17" s="276" t="e">
        <f>LOOKUP(N17,'TABLE COTATION'!$G$4:$G$44,'TABLE COTATION'!$H$4:$H$44)</f>
        <v>#N/A</v>
      </c>
      <c r="P17" s="317">
        <f t="shared" si="6"/>
        <v>0</v>
      </c>
      <c r="Q17" s="318" t="str">
        <f t="shared" si="2"/>
        <v/>
      </c>
    </row>
    <row r="18" spans="1:18" s="80" customFormat="1" ht="15" hidden="1" customHeight="1" x14ac:dyDescent="0.25">
      <c r="A18" s="243" t="str">
        <f t="shared" si="4"/>
        <v/>
      </c>
      <c r="B18" s="253" t="str">
        <f t="shared" si="5"/>
        <v>BRODARD OLIVIER</v>
      </c>
      <c r="C18" s="253">
        <f>IFERROR(VLOOKUP(B18,Tableau3[[NOM Prenom]:[N° Licence]],2,0),"NL")</f>
        <v>2321713</v>
      </c>
      <c r="D18" s="247"/>
      <c r="E18" s="315" t="s">
        <v>642</v>
      </c>
      <c r="F18" s="315" t="s">
        <v>643</v>
      </c>
      <c r="G18" s="315" t="s">
        <v>44</v>
      </c>
      <c r="H18" s="269"/>
      <c r="I18" s="270" t="e">
        <f>LOOKUP(H18,'TABLE COTATION'!$B$4:$B$44,'TABLE COTATION'!$A$4:$A$44)</f>
        <v>#N/A</v>
      </c>
      <c r="J18" s="271"/>
      <c r="K18" s="272" t="e">
        <f>LOOKUP(J18,'TABLE COTATION'!$C$4:$C$44,'TABLE COTATION'!$A$4:$A$44)</f>
        <v>#N/A</v>
      </c>
      <c r="L18" s="273"/>
      <c r="M18" s="274" t="e">
        <f>LOOKUP(L18,'TABLE COTATION'!$F$4:$F$44,'TABLE COTATION'!$H$4:$H$44)</f>
        <v>#N/A</v>
      </c>
      <c r="N18" s="275"/>
      <c r="O18" s="276" t="e">
        <f>LOOKUP(N18,'TABLE COTATION'!$G$4:$G$44,'TABLE COTATION'!$H$4:$H$44)</f>
        <v>#N/A</v>
      </c>
      <c r="P18" s="317">
        <f t="shared" si="6"/>
        <v>0</v>
      </c>
      <c r="Q18" s="318" t="str">
        <f t="shared" si="2"/>
        <v/>
      </c>
    </row>
    <row r="19" spans="1:18" s="80" customFormat="1" ht="15" hidden="1" customHeight="1" x14ac:dyDescent="0.25">
      <c r="A19" s="243" t="str">
        <f t="shared" si="4"/>
        <v/>
      </c>
      <c r="B19" s="253" t="str">
        <f t="shared" si="5"/>
        <v>CABANNE RAPHAEL</v>
      </c>
      <c r="C19" s="253">
        <f>IFERROR(VLOOKUP(B19,Tableau3[[NOM Prenom]:[N° Licence]],2,0),"NL")</f>
        <v>2666939</v>
      </c>
      <c r="D19" s="247"/>
      <c r="E19" s="315" t="s">
        <v>644</v>
      </c>
      <c r="F19" s="315" t="s">
        <v>533</v>
      </c>
      <c r="G19" s="315" t="s">
        <v>43</v>
      </c>
      <c r="H19" s="269"/>
      <c r="I19" s="270" t="e">
        <f>LOOKUP(H19,'TABLE COTATION'!$B$4:$B$44,'TABLE COTATION'!$A$4:$A$44)</f>
        <v>#N/A</v>
      </c>
      <c r="J19" s="271"/>
      <c r="K19" s="272" t="e">
        <f>LOOKUP(J19,'TABLE COTATION'!$C$4:$C$44,'TABLE COTATION'!$A$4:$A$44)</f>
        <v>#N/A</v>
      </c>
      <c r="L19" s="273"/>
      <c r="M19" s="274" t="e">
        <f>LOOKUP(L19,'TABLE COTATION'!$F$4:$F$44,'TABLE COTATION'!$H$4:$H$44)</f>
        <v>#N/A</v>
      </c>
      <c r="N19" s="275"/>
      <c r="O19" s="276" t="e">
        <f>LOOKUP(N19,'TABLE COTATION'!$G$4:$G$44,'TABLE COTATION'!$H$4:$H$44)</f>
        <v>#N/A</v>
      </c>
      <c r="P19" s="317">
        <f t="shared" si="6"/>
        <v>0</v>
      </c>
      <c r="Q19" s="318" t="str">
        <f t="shared" si="2"/>
        <v/>
      </c>
    </row>
    <row r="20" spans="1:18" s="80" customFormat="1" ht="15" customHeight="1" x14ac:dyDescent="0.25">
      <c r="A20" s="243">
        <f t="shared" si="4"/>
        <v>4</v>
      </c>
      <c r="B20" s="253" t="str">
        <f t="shared" si="5"/>
        <v>LEGOUEST MARIUS</v>
      </c>
      <c r="C20" s="253">
        <f>IFERROR(VLOOKUP(B20,Tableau3[[NOM Prenom]:[N° Licence]],2,0),"NL")</f>
        <v>2309511</v>
      </c>
      <c r="D20" s="257" t="s">
        <v>809</v>
      </c>
      <c r="E20" s="315" t="s">
        <v>681</v>
      </c>
      <c r="F20" s="315" t="s">
        <v>541</v>
      </c>
      <c r="G20" s="315" t="s">
        <v>43</v>
      </c>
      <c r="H20" s="269">
        <v>8</v>
      </c>
      <c r="I20" s="270">
        <f>LOOKUP(H20,'TABLE COTATION'!$B$4:$B$44,'TABLE COTATION'!$A$4:$A$44)</f>
        <v>27</v>
      </c>
      <c r="J20" s="271">
        <v>1.33</v>
      </c>
      <c r="K20" s="272">
        <f>LOOKUP(J20,'TABLE COTATION'!$C$4:$C$44,'TABLE COTATION'!$A$4:$A$44)</f>
        <v>30</v>
      </c>
      <c r="L20" s="273">
        <v>3.5</v>
      </c>
      <c r="M20" s="274">
        <f>LOOKUP(L20,'TABLE COTATION'!$F$4:$F$44,'TABLE COTATION'!$H$4:$H$44)</f>
        <v>26</v>
      </c>
      <c r="N20" s="275">
        <v>7.5</v>
      </c>
      <c r="O20" s="276">
        <f>LOOKUP(N20,'TABLE COTATION'!$G$4:$G$44,'TABLE COTATION'!$H$4:$H$44)</f>
        <v>26</v>
      </c>
      <c r="P20" s="317">
        <f t="shared" si="6"/>
        <v>109</v>
      </c>
      <c r="Q20" s="318">
        <f t="shared" si="2"/>
        <v>4</v>
      </c>
    </row>
    <row r="21" spans="1:18" s="80" customFormat="1" ht="15" hidden="1" customHeight="1" x14ac:dyDescent="0.25">
      <c r="A21" s="243" t="str">
        <f t="shared" si="4"/>
        <v/>
      </c>
      <c r="B21" s="253" t="str">
        <f t="shared" si="5"/>
        <v>CAPLAIN HIPPOLYTE</v>
      </c>
      <c r="C21" s="253">
        <f>IFERROR(VLOOKUP(B21,Tableau3[[NOM Prenom]:[N° Licence]],2,0),"NL")</f>
        <v>2378111</v>
      </c>
      <c r="D21" s="247"/>
      <c r="E21" s="315" t="s">
        <v>646</v>
      </c>
      <c r="F21" s="315" t="s">
        <v>647</v>
      </c>
      <c r="G21" s="315" t="s">
        <v>44</v>
      </c>
      <c r="H21" s="269"/>
      <c r="I21" s="270" t="e">
        <f>LOOKUP(H21,'TABLE COTATION'!$B$4:$B$44,'TABLE COTATION'!$A$4:$A$44)</f>
        <v>#N/A</v>
      </c>
      <c r="J21" s="271"/>
      <c r="K21" s="272" t="e">
        <f>LOOKUP(J21,'TABLE COTATION'!$C$4:$C$44,'TABLE COTATION'!$A$4:$A$44)</f>
        <v>#N/A</v>
      </c>
      <c r="L21" s="273"/>
      <c r="M21" s="274" t="e">
        <f>LOOKUP(L21,'TABLE COTATION'!$F$4:$F$44,'TABLE COTATION'!$H$4:$H$44)</f>
        <v>#N/A</v>
      </c>
      <c r="N21" s="275"/>
      <c r="O21" s="276" t="e">
        <f>LOOKUP(N21,'TABLE COTATION'!$G$4:$G$44,'TABLE COTATION'!$H$4:$H$44)</f>
        <v>#N/A</v>
      </c>
      <c r="P21" s="317">
        <f t="shared" si="6"/>
        <v>0</v>
      </c>
      <c r="Q21" s="318" t="str">
        <f t="shared" si="2"/>
        <v/>
      </c>
    </row>
    <row r="22" spans="1:18" s="80" customFormat="1" ht="15" hidden="1" customHeight="1" x14ac:dyDescent="0.25">
      <c r="A22" s="243" t="str">
        <f t="shared" si="4"/>
        <v/>
      </c>
      <c r="B22" s="253" t="str">
        <f t="shared" si="5"/>
        <v>CASANOVA PIERRE</v>
      </c>
      <c r="C22" s="253">
        <f>IFERROR(VLOOKUP(B22,Tableau3[[NOM Prenom]:[N° Licence]],2,0),"NL")</f>
        <v>2786517</v>
      </c>
      <c r="D22" s="247"/>
      <c r="E22" s="315" t="s">
        <v>648</v>
      </c>
      <c r="F22" s="315" t="s">
        <v>649</v>
      </c>
      <c r="G22" s="315" t="s">
        <v>43</v>
      </c>
      <c r="H22" s="269"/>
      <c r="I22" s="270" t="e">
        <f>LOOKUP(H22,'TABLE COTATION'!$B$4:$B$44,'TABLE COTATION'!$A$4:$A$44)</f>
        <v>#N/A</v>
      </c>
      <c r="J22" s="271"/>
      <c r="K22" s="272" t="e">
        <f>LOOKUP(J22,'TABLE COTATION'!$C$4:$C$44,'TABLE COTATION'!$A$4:$A$44)</f>
        <v>#N/A</v>
      </c>
      <c r="L22" s="273"/>
      <c r="M22" s="274" t="e">
        <f>LOOKUP(L22,'TABLE COTATION'!$F$4:$F$44,'TABLE COTATION'!$H$4:$H$44)</f>
        <v>#N/A</v>
      </c>
      <c r="N22" s="275"/>
      <c r="O22" s="276" t="e">
        <f>LOOKUP(N22,'TABLE COTATION'!$G$4:$G$44,'TABLE COTATION'!$H$4:$H$44)</f>
        <v>#N/A</v>
      </c>
      <c r="P22" s="317">
        <f t="shared" si="6"/>
        <v>0</v>
      </c>
      <c r="Q22" s="318" t="str">
        <f t="shared" si="2"/>
        <v/>
      </c>
    </row>
    <row r="23" spans="1:18" s="80" customFormat="1" ht="15" hidden="1" customHeight="1" x14ac:dyDescent="0.25">
      <c r="A23" s="243" t="str">
        <f t="shared" si="4"/>
        <v/>
      </c>
      <c r="B23" s="253" t="str">
        <f t="shared" si="5"/>
        <v>CATRICE JOSEPH</v>
      </c>
      <c r="C23" s="253">
        <f>IFERROR(VLOOKUP(B23,Tableau3[[NOM Prenom]:[N° Licence]],2,0),"NL")</f>
        <v>2794331</v>
      </c>
      <c r="D23" s="247"/>
      <c r="E23" s="315" t="s">
        <v>650</v>
      </c>
      <c r="F23" s="315" t="s">
        <v>651</v>
      </c>
      <c r="G23" s="315" t="s">
        <v>44</v>
      </c>
      <c r="H23" s="269"/>
      <c r="I23" s="270" t="e">
        <f>LOOKUP(H23,'TABLE COTATION'!$B$4:$B$44,'TABLE COTATION'!$A$4:$A$44)</f>
        <v>#N/A</v>
      </c>
      <c r="J23" s="271"/>
      <c r="K23" s="272" t="e">
        <f>LOOKUP(J23,'TABLE COTATION'!$C$4:$C$44,'TABLE COTATION'!$A$4:$A$44)</f>
        <v>#N/A</v>
      </c>
      <c r="L23" s="273"/>
      <c r="M23" s="274" t="e">
        <f>LOOKUP(L23,'TABLE COTATION'!$F$4:$F$44,'TABLE COTATION'!$H$4:$H$44)</f>
        <v>#N/A</v>
      </c>
      <c r="N23" s="275"/>
      <c r="O23" s="276" t="e">
        <f>LOOKUP(N23,'TABLE COTATION'!$G$4:$G$44,'TABLE COTATION'!$H$4:$H$44)</f>
        <v>#N/A</v>
      </c>
      <c r="P23" s="317">
        <f t="shared" si="6"/>
        <v>0</v>
      </c>
      <c r="Q23" s="318" t="str">
        <f t="shared" si="2"/>
        <v/>
      </c>
    </row>
    <row r="24" spans="1:18" s="80" customFormat="1" ht="15" customHeight="1" x14ac:dyDescent="0.25">
      <c r="A24" s="243">
        <f t="shared" si="4"/>
        <v>5</v>
      </c>
      <c r="B24" s="253" t="str">
        <f t="shared" si="5"/>
        <v>GERARDIN GABRIEL</v>
      </c>
      <c r="C24" s="253">
        <f>IFERROR(VLOOKUP(B24,Tableau3[[NOM Prenom]:[N° Licence]],2,0),"NL")</f>
        <v>2143090</v>
      </c>
      <c r="D24" s="257" t="s">
        <v>809</v>
      </c>
      <c r="E24" s="315" t="s">
        <v>498</v>
      </c>
      <c r="F24" s="315" t="s">
        <v>530</v>
      </c>
      <c r="G24" s="315" t="s">
        <v>43</v>
      </c>
      <c r="H24" s="269">
        <v>8.1999999999999993</v>
      </c>
      <c r="I24" s="270">
        <f>LOOKUP(H24,'TABLE COTATION'!$B$4:$B$44,'TABLE COTATION'!$A$4:$A$44)</f>
        <v>23</v>
      </c>
      <c r="J24" s="271">
        <v>1.2</v>
      </c>
      <c r="K24" s="272">
        <f>LOOKUP(J24,'TABLE COTATION'!$C$4:$C$44,'TABLE COTATION'!$A$4:$A$44)</f>
        <v>36</v>
      </c>
      <c r="L24" s="273">
        <v>3.2</v>
      </c>
      <c r="M24" s="274">
        <f>LOOKUP(L24,'TABLE COTATION'!$F$4:$F$44,'TABLE COTATION'!$H$4:$H$44)</f>
        <v>20</v>
      </c>
      <c r="N24" s="275">
        <v>7.25</v>
      </c>
      <c r="O24" s="276">
        <f>LOOKUP(N24,'TABLE COTATION'!$G$4:$G$44,'TABLE COTATION'!$H$4:$H$44)</f>
        <v>25</v>
      </c>
      <c r="P24" s="317">
        <f t="shared" si="6"/>
        <v>104</v>
      </c>
      <c r="Q24" s="318">
        <f t="shared" si="2"/>
        <v>5</v>
      </c>
    </row>
    <row r="25" spans="1:18" s="80" customFormat="1" ht="15" customHeight="1" x14ac:dyDescent="0.25">
      <c r="A25" s="243">
        <f t="shared" si="4"/>
        <v>6</v>
      </c>
      <c r="B25" s="253" t="str">
        <f t="shared" si="5"/>
        <v>CHARVET MAXIME</v>
      </c>
      <c r="C25" s="253">
        <f>IFERROR(VLOOKUP(B25,Tableau3[[NOM Prenom]:[N° Licence]],2,0),"NL")</f>
        <v>2468470</v>
      </c>
      <c r="D25" s="257" t="s">
        <v>809</v>
      </c>
      <c r="E25" s="315" t="s">
        <v>652</v>
      </c>
      <c r="F25" s="315" t="s">
        <v>653</v>
      </c>
      <c r="G25" s="315" t="s">
        <v>43</v>
      </c>
      <c r="H25" s="269">
        <v>8.1999999999999993</v>
      </c>
      <c r="I25" s="270">
        <f>LOOKUP(H25,'TABLE COTATION'!$B$4:$B$44,'TABLE COTATION'!$A$4:$A$44)</f>
        <v>23</v>
      </c>
      <c r="J25" s="271">
        <v>1.25</v>
      </c>
      <c r="K25" s="272">
        <f>LOOKUP(J25,'TABLE COTATION'!$C$4:$C$44,'TABLE COTATION'!$A$4:$A$44)</f>
        <v>34</v>
      </c>
      <c r="L25" s="273">
        <v>3.2</v>
      </c>
      <c r="M25" s="274">
        <f>LOOKUP(L25,'TABLE COTATION'!$F$4:$F$44,'TABLE COTATION'!$H$4:$H$44)</f>
        <v>20</v>
      </c>
      <c r="N25" s="275">
        <v>6.5</v>
      </c>
      <c r="O25" s="276">
        <f>LOOKUP(N25,'TABLE COTATION'!$G$4:$G$44,'TABLE COTATION'!$H$4:$H$44)</f>
        <v>22</v>
      </c>
      <c r="P25" s="317">
        <f t="shared" si="6"/>
        <v>99</v>
      </c>
      <c r="Q25" s="318">
        <f t="shared" si="2"/>
        <v>6</v>
      </c>
    </row>
    <row r="26" spans="1:18" s="80" customFormat="1" ht="15" customHeight="1" x14ac:dyDescent="0.25">
      <c r="A26" s="243">
        <f t="shared" si="4"/>
        <v>6</v>
      </c>
      <c r="B26" s="253" t="str">
        <f t="shared" si="5"/>
        <v>CUADRADO ELIO</v>
      </c>
      <c r="C26" s="253">
        <f>IFERROR(VLOOKUP(B26,Tableau3[[NOM Prenom]:[N° Licence]],2,0),"NL")</f>
        <v>2795333</v>
      </c>
      <c r="D26" s="257" t="s">
        <v>809</v>
      </c>
      <c r="E26" s="315" t="s">
        <v>656</v>
      </c>
      <c r="F26" s="315" t="s">
        <v>657</v>
      </c>
      <c r="G26" s="315" t="s">
        <v>44</v>
      </c>
      <c r="H26" s="269">
        <v>8.4</v>
      </c>
      <c r="I26" s="270">
        <f>LOOKUP(H26,'TABLE COTATION'!$B$4:$B$44,'TABLE COTATION'!$A$4:$A$44)</f>
        <v>19</v>
      </c>
      <c r="J26" s="271">
        <v>1.32</v>
      </c>
      <c r="K26" s="272">
        <f>LOOKUP(J26,'TABLE COTATION'!$C$4:$C$44,'TABLE COTATION'!$A$4:$A$44)</f>
        <v>30</v>
      </c>
      <c r="L26" s="273">
        <v>3.8</v>
      </c>
      <c r="M26" s="274">
        <f>LOOKUP(L26,'TABLE COTATION'!$F$4:$F$44,'TABLE COTATION'!$H$4:$H$44)</f>
        <v>32</v>
      </c>
      <c r="N26" s="275">
        <v>5.5</v>
      </c>
      <c r="O26" s="276">
        <f>LOOKUP(N26,'TABLE COTATION'!$G$4:$G$44,'TABLE COTATION'!$H$4:$H$44)</f>
        <v>18</v>
      </c>
      <c r="P26" s="317">
        <f t="shared" si="6"/>
        <v>99</v>
      </c>
      <c r="Q26" s="318">
        <f t="shared" si="2"/>
        <v>6</v>
      </c>
    </row>
    <row r="27" spans="1:18" s="80" customFormat="1" ht="15" customHeight="1" x14ac:dyDescent="0.25">
      <c r="A27" s="243">
        <f t="shared" si="4"/>
        <v>8</v>
      </c>
      <c r="B27" s="253" t="str">
        <f t="shared" si="5"/>
        <v>GIARD AUGUSTIN</v>
      </c>
      <c r="C27" s="253">
        <f>IFERROR(VLOOKUP(B27,Tableau3[[NOM Prenom]:[N° Licence]],2,0),"NL")</f>
        <v>2580713</v>
      </c>
      <c r="D27" s="257" t="s">
        <v>809</v>
      </c>
      <c r="E27" s="315" t="s">
        <v>672</v>
      </c>
      <c r="F27" s="315" t="s">
        <v>537</v>
      </c>
      <c r="G27" s="315" t="s">
        <v>43</v>
      </c>
      <c r="H27" s="269">
        <v>8.3000000000000007</v>
      </c>
      <c r="I27" s="270">
        <f>LOOKUP(H27,'TABLE COTATION'!$B$4:$B$44,'TABLE COTATION'!$A$4:$A$44)</f>
        <v>21</v>
      </c>
      <c r="J27" s="271">
        <v>1.23</v>
      </c>
      <c r="K27" s="272">
        <f>LOOKUP(J27,'TABLE COTATION'!$C$4:$C$44,'TABLE COTATION'!$A$4:$A$44)</f>
        <v>35</v>
      </c>
      <c r="L27" s="273">
        <v>3.3</v>
      </c>
      <c r="M27" s="274">
        <f>LOOKUP(L27,'TABLE COTATION'!$F$4:$F$44,'TABLE COTATION'!$H$4:$H$44)</f>
        <v>22</v>
      </c>
      <c r="N27" s="275">
        <v>6</v>
      </c>
      <c r="O27" s="276">
        <f>LOOKUP(N27,'TABLE COTATION'!$G$4:$G$44,'TABLE COTATION'!$H$4:$H$44)</f>
        <v>20</v>
      </c>
      <c r="P27" s="317">
        <f t="shared" si="6"/>
        <v>98</v>
      </c>
      <c r="Q27" s="318">
        <f t="shared" si="2"/>
        <v>8</v>
      </c>
    </row>
    <row r="28" spans="1:18" s="80" customFormat="1" ht="15" hidden="1" customHeight="1" x14ac:dyDescent="0.25">
      <c r="A28" s="243" t="str">
        <f t="shared" si="4"/>
        <v/>
      </c>
      <c r="B28" s="253" t="str">
        <f t="shared" si="5"/>
        <v>DE BRITO CORREIA CALLEN</v>
      </c>
      <c r="C28" s="253">
        <f>IFERROR(VLOOKUP(B28,Tableau3[[NOM Prenom]:[N° Licence]],2,0),"NL")</f>
        <v>2785621</v>
      </c>
      <c r="D28" s="247"/>
      <c r="E28" s="315" t="s">
        <v>658</v>
      </c>
      <c r="F28" s="315" t="s">
        <v>659</v>
      </c>
      <c r="G28" s="315" t="s">
        <v>43</v>
      </c>
      <c r="H28" s="269"/>
      <c r="I28" s="270" t="e">
        <f>LOOKUP(H28,'TABLE COTATION'!$B$4:$B$44,'TABLE COTATION'!$A$4:$A$44)</f>
        <v>#N/A</v>
      </c>
      <c r="J28" s="271"/>
      <c r="K28" s="272" t="e">
        <f>LOOKUP(J28,'TABLE COTATION'!$C$4:$C$44,'TABLE COTATION'!$A$4:$A$44)</f>
        <v>#N/A</v>
      </c>
      <c r="L28" s="273"/>
      <c r="M28" s="274" t="e">
        <f>LOOKUP(L28,'TABLE COTATION'!$F$4:$F$44,'TABLE COTATION'!$H$4:$H$44)</f>
        <v>#N/A</v>
      </c>
      <c r="N28" s="275"/>
      <c r="O28" s="276" t="e">
        <f>LOOKUP(N28,'TABLE COTATION'!$G$4:$G$44,'TABLE COTATION'!$H$4:$H$44)</f>
        <v>#N/A</v>
      </c>
      <c r="P28" s="317">
        <f t="shared" si="6"/>
        <v>0</v>
      </c>
      <c r="Q28" s="318" t="str">
        <f t="shared" si="2"/>
        <v/>
      </c>
    </row>
    <row r="29" spans="1:18" s="80" customFormat="1" ht="15" customHeight="1" x14ac:dyDescent="0.25">
      <c r="A29" s="243">
        <f t="shared" si="4"/>
        <v>9</v>
      </c>
      <c r="B29" s="253" t="str">
        <f t="shared" si="5"/>
        <v>LOPEZ AURELE</v>
      </c>
      <c r="C29" s="253">
        <f>IFERROR(VLOOKUP(B29,Tableau3[[NOM Prenom]:[N° Licence]],2,0),"NL")</f>
        <v>2712739</v>
      </c>
      <c r="D29" s="257" t="s">
        <v>809</v>
      </c>
      <c r="E29" s="315" t="s">
        <v>730</v>
      </c>
      <c r="F29" s="315" t="s">
        <v>731</v>
      </c>
      <c r="G29" s="315" t="s">
        <v>42</v>
      </c>
      <c r="H29" s="269">
        <v>8.6</v>
      </c>
      <c r="I29" s="270">
        <f>LOOKUP(H29,'TABLE COTATION'!$B$4:$B$44,'TABLE COTATION'!$A$4:$A$44)</f>
        <v>15</v>
      </c>
      <c r="J29" s="271">
        <v>1.31</v>
      </c>
      <c r="K29" s="272">
        <f>LOOKUP(J29,'TABLE COTATION'!$C$4:$C$44,'TABLE COTATION'!$A$4:$A$44)</f>
        <v>31</v>
      </c>
      <c r="L29" s="273">
        <v>3.4</v>
      </c>
      <c r="M29" s="274">
        <f>LOOKUP(L29,'TABLE COTATION'!$F$4:$F$44,'TABLE COTATION'!$H$4:$H$44)</f>
        <v>24</v>
      </c>
      <c r="N29" s="275">
        <v>6.75</v>
      </c>
      <c r="O29" s="276">
        <f>LOOKUP(N29,'TABLE COTATION'!$G$4:$G$44,'TABLE COTATION'!$H$4:$H$44)</f>
        <v>23</v>
      </c>
      <c r="P29" s="317">
        <f t="shared" si="6"/>
        <v>93</v>
      </c>
      <c r="Q29" s="318">
        <f t="shared" si="2"/>
        <v>9</v>
      </c>
    </row>
    <row r="30" spans="1:18" s="80" customFormat="1" ht="15" customHeight="1" x14ac:dyDescent="0.2">
      <c r="A30" s="243">
        <f t="shared" si="4"/>
        <v>9</v>
      </c>
      <c r="B30" s="253" t="str">
        <f t="shared" si="5"/>
        <v>ROBIN ARTHUR</v>
      </c>
      <c r="C30" s="253">
        <f>IFERROR(VLOOKUP(B30,Tableau3[[NOM Prenom]:[N° Licence]],2,0),"NL")</f>
        <v>2666880</v>
      </c>
      <c r="D30" s="257" t="s">
        <v>809</v>
      </c>
      <c r="E30" s="315" t="s">
        <v>697</v>
      </c>
      <c r="F30" s="315" t="s">
        <v>545</v>
      </c>
      <c r="G30" s="315" t="s">
        <v>43</v>
      </c>
      <c r="H30" s="269">
        <v>8.3000000000000007</v>
      </c>
      <c r="I30" s="270">
        <f>LOOKUP(H30,'TABLE COTATION'!$B$4:$B$44,'TABLE COTATION'!$A$4:$A$44)</f>
        <v>21</v>
      </c>
      <c r="J30" s="271">
        <v>1.33</v>
      </c>
      <c r="K30" s="272">
        <f>LOOKUP(J30,'TABLE COTATION'!$C$4:$C$44,'TABLE COTATION'!$A$4:$A$44)</f>
        <v>30</v>
      </c>
      <c r="L30" s="273">
        <v>3.25</v>
      </c>
      <c r="M30" s="274">
        <f>LOOKUP(L30,'TABLE COTATION'!$F$4:$F$44,'TABLE COTATION'!$H$4:$H$44)</f>
        <v>21</v>
      </c>
      <c r="N30" s="275">
        <v>6.25</v>
      </c>
      <c r="O30" s="276">
        <f>LOOKUP(N30,'TABLE COTATION'!$G$4:$G$44,'TABLE COTATION'!$H$4:$H$44)</f>
        <v>21</v>
      </c>
      <c r="P30" s="317">
        <f t="shared" si="6"/>
        <v>93</v>
      </c>
      <c r="Q30" s="318">
        <f t="shared" si="2"/>
        <v>9</v>
      </c>
      <c r="R30" s="1"/>
    </row>
    <row r="31" spans="1:18" s="80" customFormat="1" ht="15" hidden="1" customHeight="1" x14ac:dyDescent="0.25">
      <c r="A31" s="243" t="str">
        <f t="shared" si="4"/>
        <v/>
      </c>
      <c r="B31" s="253" t="str">
        <f t="shared" si="5"/>
        <v>DUBOS MATHEO</v>
      </c>
      <c r="C31" s="253">
        <f>IFERROR(VLOOKUP(B31,Tableau3[[NOM Prenom]:[N° Licence]],2,0),"NL")</f>
        <v>2753921</v>
      </c>
      <c r="D31" s="247"/>
      <c r="E31" s="315" t="s">
        <v>663</v>
      </c>
      <c r="F31" s="315" t="s">
        <v>664</v>
      </c>
      <c r="G31" s="315" t="s">
        <v>43</v>
      </c>
      <c r="H31" s="269"/>
      <c r="I31" s="270" t="e">
        <f>LOOKUP(H31,'TABLE COTATION'!$B$4:$B$44,'TABLE COTATION'!$A$4:$A$44)</f>
        <v>#N/A</v>
      </c>
      <c r="J31" s="271"/>
      <c r="K31" s="272" t="e">
        <f>LOOKUP(J31,'TABLE COTATION'!$C$4:$C$44,'TABLE COTATION'!$A$4:$A$44)</f>
        <v>#N/A</v>
      </c>
      <c r="L31" s="273"/>
      <c r="M31" s="274" t="e">
        <f>LOOKUP(L31,'TABLE COTATION'!$F$4:$F$44,'TABLE COTATION'!$H$4:$H$44)</f>
        <v>#N/A</v>
      </c>
      <c r="N31" s="275"/>
      <c r="O31" s="276" t="e">
        <f>LOOKUP(N31,'TABLE COTATION'!$G$4:$G$44,'TABLE COTATION'!$H$4:$H$44)</f>
        <v>#N/A</v>
      </c>
      <c r="P31" s="317">
        <f t="shared" si="6"/>
        <v>0</v>
      </c>
      <c r="Q31" s="318" t="str">
        <f t="shared" si="2"/>
        <v/>
      </c>
    </row>
    <row r="32" spans="1:18" s="80" customFormat="1" ht="15" hidden="1" customHeight="1" x14ac:dyDescent="0.25">
      <c r="A32" s="243" t="str">
        <f t="shared" si="4"/>
        <v/>
      </c>
      <c r="B32" s="253" t="str">
        <f t="shared" si="5"/>
        <v>DUCOURTI LAROCHE EDWIN</v>
      </c>
      <c r="C32" s="253">
        <f>IFERROR(VLOOKUP(B32,Tableau3[[NOM Prenom]:[N° Licence]],2,0),"NL")</f>
        <v>2605580</v>
      </c>
      <c r="D32" s="247"/>
      <c r="E32" s="315" t="s">
        <v>665</v>
      </c>
      <c r="F32" s="315" t="s">
        <v>666</v>
      </c>
      <c r="G32" s="315" t="s">
        <v>44</v>
      </c>
      <c r="H32" s="269"/>
      <c r="I32" s="270" t="e">
        <f>LOOKUP(H32,'TABLE COTATION'!$B$4:$B$44,'TABLE COTATION'!$A$4:$A$44)</f>
        <v>#N/A</v>
      </c>
      <c r="J32" s="271"/>
      <c r="K32" s="272" t="e">
        <f>LOOKUP(J32,'TABLE COTATION'!$C$4:$C$44,'TABLE COTATION'!$A$4:$A$44)</f>
        <v>#N/A</v>
      </c>
      <c r="L32" s="273"/>
      <c r="M32" s="274" t="e">
        <f>LOOKUP(L32,'TABLE COTATION'!$F$4:$F$44,'TABLE COTATION'!$H$4:$H$44)</f>
        <v>#N/A</v>
      </c>
      <c r="N32" s="275"/>
      <c r="O32" s="276" t="e">
        <f>LOOKUP(N32,'TABLE COTATION'!$G$4:$G$44,'TABLE COTATION'!$H$4:$H$44)</f>
        <v>#N/A</v>
      </c>
      <c r="P32" s="317">
        <f t="shared" si="6"/>
        <v>0</v>
      </c>
      <c r="Q32" s="318" t="str">
        <f t="shared" si="2"/>
        <v/>
      </c>
    </row>
    <row r="33" spans="1:18" s="80" customFormat="1" ht="15" customHeight="1" x14ac:dyDescent="0.25">
      <c r="A33" s="243">
        <f t="shared" si="4"/>
        <v>11</v>
      </c>
      <c r="B33" s="253" t="str">
        <f t="shared" si="5"/>
        <v>LEMONNIER NOAH</v>
      </c>
      <c r="C33" s="253" t="str">
        <f>IFERROR(VLOOKUP(B33,Tableau3[[NOM Prenom]:[N° Licence]],2,0),"NL")</f>
        <v>NL</v>
      </c>
      <c r="D33" s="257" t="s">
        <v>809</v>
      </c>
      <c r="E33" s="315" t="s">
        <v>790</v>
      </c>
      <c r="F33" s="315" t="s">
        <v>613</v>
      </c>
      <c r="G33" s="315" t="s">
        <v>45</v>
      </c>
      <c r="H33" s="269">
        <v>8.4</v>
      </c>
      <c r="I33" s="270">
        <f>LOOKUP(H33,'TABLE COTATION'!$B$4:$B$44,'TABLE COTATION'!$A$4:$A$44)</f>
        <v>19</v>
      </c>
      <c r="J33" s="271">
        <v>1.35</v>
      </c>
      <c r="K33" s="272">
        <f>LOOKUP(J33,'TABLE COTATION'!$C$4:$C$44,'TABLE COTATION'!$A$4:$A$44)</f>
        <v>29</v>
      </c>
      <c r="L33" s="273">
        <v>3.3</v>
      </c>
      <c r="M33" s="274">
        <f>LOOKUP(L33,'TABLE COTATION'!$F$4:$F$44,'TABLE COTATION'!$H$4:$H$44)</f>
        <v>22</v>
      </c>
      <c r="N33" s="275">
        <v>5.75</v>
      </c>
      <c r="O33" s="276">
        <f>LOOKUP(N33,'TABLE COTATION'!$G$4:$G$44,'TABLE COTATION'!$H$4:$H$44)</f>
        <v>19</v>
      </c>
      <c r="P33" s="317">
        <f t="shared" si="6"/>
        <v>89</v>
      </c>
      <c r="Q33" s="318">
        <f t="shared" si="2"/>
        <v>11</v>
      </c>
    </row>
    <row r="34" spans="1:18" s="80" customFormat="1" ht="15" customHeight="1" x14ac:dyDescent="0.25">
      <c r="A34" s="243">
        <f t="shared" si="4"/>
        <v>11</v>
      </c>
      <c r="B34" s="253" t="str">
        <f t="shared" si="5"/>
        <v>PICHOURON JEAN</v>
      </c>
      <c r="C34" s="253">
        <f>IFERROR(VLOOKUP(B34,Tableau3[[NOM Prenom]:[N° Licence]],2,0),"NL")</f>
        <v>2687618</v>
      </c>
      <c r="D34" s="257" t="s">
        <v>809</v>
      </c>
      <c r="E34" s="315" t="s">
        <v>692</v>
      </c>
      <c r="F34" s="315" t="s">
        <v>504</v>
      </c>
      <c r="G34" s="315" t="s">
        <v>43</v>
      </c>
      <c r="H34" s="269">
        <v>8.4</v>
      </c>
      <c r="I34" s="270">
        <f>LOOKUP(H34,'TABLE COTATION'!$B$4:$B$44,'TABLE COTATION'!$A$4:$A$44)</f>
        <v>19</v>
      </c>
      <c r="J34" s="271">
        <v>1.3</v>
      </c>
      <c r="K34" s="272">
        <f>LOOKUP(J34,'TABLE COTATION'!$C$4:$C$44,'TABLE COTATION'!$A$4:$A$44)</f>
        <v>31</v>
      </c>
      <c r="L34" s="273">
        <v>3.2</v>
      </c>
      <c r="M34" s="274">
        <f>LOOKUP(L34,'TABLE COTATION'!$F$4:$F$44,'TABLE COTATION'!$H$4:$H$44)</f>
        <v>20</v>
      </c>
      <c r="N34" s="275">
        <v>5.75</v>
      </c>
      <c r="O34" s="276">
        <f>LOOKUP(N34,'TABLE COTATION'!$G$4:$G$44,'TABLE COTATION'!$H$4:$H$44)</f>
        <v>19</v>
      </c>
      <c r="P34" s="317">
        <f t="shared" si="6"/>
        <v>89</v>
      </c>
      <c r="Q34" s="318">
        <f t="shared" si="2"/>
        <v>11</v>
      </c>
    </row>
    <row r="35" spans="1:18" s="80" customFormat="1" ht="15" customHeight="1" x14ac:dyDescent="0.25">
      <c r="A35" s="243">
        <f t="shared" si="4"/>
        <v>13</v>
      </c>
      <c r="B35" s="253" t="str">
        <f t="shared" si="5"/>
        <v>LABONNE AUGUSTE</v>
      </c>
      <c r="C35" s="253">
        <f>IFERROR(VLOOKUP(B35,Tableau3[[NOM Prenom]:[N° Licence]],2,0),"NL")</f>
        <v>2219631</v>
      </c>
      <c r="D35" s="257" t="s">
        <v>809</v>
      </c>
      <c r="E35" s="315" t="s">
        <v>727</v>
      </c>
      <c r="F35" s="315" t="s">
        <v>728</v>
      </c>
      <c r="G35" s="315" t="s">
        <v>42</v>
      </c>
      <c r="H35" s="269">
        <v>8.3000000000000007</v>
      </c>
      <c r="I35" s="270">
        <f>LOOKUP(H35,'TABLE COTATION'!$B$4:$B$44,'TABLE COTATION'!$A$4:$A$44)</f>
        <v>21</v>
      </c>
      <c r="J35" s="271">
        <v>1.35</v>
      </c>
      <c r="K35" s="272">
        <f>LOOKUP(J35,'TABLE COTATION'!$C$4:$C$44,'TABLE COTATION'!$A$4:$A$44)</f>
        <v>29</v>
      </c>
      <c r="L35" s="273">
        <v>2.95</v>
      </c>
      <c r="M35" s="274">
        <f>LOOKUP(L35,'TABLE COTATION'!$F$4:$F$44,'TABLE COTATION'!$H$4:$H$44)</f>
        <v>15</v>
      </c>
      <c r="N35" s="275">
        <v>6.5</v>
      </c>
      <c r="O35" s="276">
        <f>LOOKUP(N35,'TABLE COTATION'!$G$4:$G$44,'TABLE COTATION'!$H$4:$H$44)</f>
        <v>22</v>
      </c>
      <c r="P35" s="317">
        <f t="shared" si="6"/>
        <v>87</v>
      </c>
      <c r="Q35" s="318">
        <f t="shared" si="2"/>
        <v>13</v>
      </c>
    </row>
    <row r="36" spans="1:18" s="80" customFormat="1" ht="15" hidden="1" customHeight="1" x14ac:dyDescent="0.25">
      <c r="A36" s="243" t="str">
        <f t="shared" si="4"/>
        <v/>
      </c>
      <c r="B36" s="253" t="str">
        <f t="shared" si="5"/>
        <v>EMATI EWANE ALAN</v>
      </c>
      <c r="C36" s="253">
        <f>IFERROR(VLOOKUP(B36,Tableau3[[NOM Prenom]:[N° Licence]],2,0),"NL")</f>
        <v>2792348</v>
      </c>
      <c r="D36" s="247"/>
      <c r="E36" s="315" t="s">
        <v>721</v>
      </c>
      <c r="F36" s="315" t="s">
        <v>722</v>
      </c>
      <c r="G36" s="315" t="s">
        <v>42</v>
      </c>
      <c r="H36" s="269"/>
      <c r="I36" s="270" t="e">
        <f>LOOKUP(H36,'TABLE COTATION'!$B$4:$B$44,'TABLE COTATION'!$A$4:$A$44)</f>
        <v>#N/A</v>
      </c>
      <c r="J36" s="271"/>
      <c r="K36" s="272" t="e">
        <f>LOOKUP(J36,'TABLE COTATION'!$C$4:$C$44,'TABLE COTATION'!$A$4:$A$44)</f>
        <v>#N/A</v>
      </c>
      <c r="L36" s="273"/>
      <c r="M36" s="274" t="e">
        <f>LOOKUP(L36,'TABLE COTATION'!$F$4:$F$44,'TABLE COTATION'!$H$4:$H$44)</f>
        <v>#N/A</v>
      </c>
      <c r="N36" s="275"/>
      <c r="O36" s="276" t="e">
        <f>LOOKUP(N36,'TABLE COTATION'!$G$4:$G$44,'TABLE COTATION'!$H$4:$H$44)</f>
        <v>#N/A</v>
      </c>
      <c r="P36" s="317">
        <f t="shared" si="6"/>
        <v>0</v>
      </c>
      <c r="Q36" s="318" t="str">
        <f t="shared" si="2"/>
        <v/>
      </c>
    </row>
    <row r="37" spans="1:18" s="80" customFormat="1" ht="15" hidden="1" customHeight="1" x14ac:dyDescent="0.25">
      <c r="A37" s="243" t="str">
        <f t="shared" si="4"/>
        <v/>
      </c>
      <c r="B37" s="253" t="str">
        <f t="shared" si="5"/>
        <v>FATAH  MILAN</v>
      </c>
      <c r="C37" s="253" t="str">
        <f>IFERROR(VLOOKUP(B37,Tableau3[[NOM Prenom]:[N° Licence]],2,0),"NL")</f>
        <v>NL</v>
      </c>
      <c r="D37" s="257"/>
      <c r="E37" s="315" t="s">
        <v>792</v>
      </c>
      <c r="F37" s="315" t="s">
        <v>793</v>
      </c>
      <c r="G37" s="315" t="s">
        <v>45</v>
      </c>
      <c r="H37" s="269"/>
      <c r="I37" s="270" t="e">
        <f>LOOKUP(H37,'TABLE COTATION'!$B$4:$B$44,'TABLE COTATION'!$A$4:$A$44)</f>
        <v>#N/A</v>
      </c>
      <c r="J37" s="271"/>
      <c r="K37" s="272" t="e">
        <f>LOOKUP(J37,'TABLE COTATION'!$C$4:$C$44,'TABLE COTATION'!$A$4:$A$44)</f>
        <v>#N/A</v>
      </c>
      <c r="L37" s="273"/>
      <c r="M37" s="274" t="e">
        <f>LOOKUP(L37,'TABLE COTATION'!$F$4:$F$44,'TABLE COTATION'!$H$4:$H$44)</f>
        <v>#N/A</v>
      </c>
      <c r="N37" s="275"/>
      <c r="O37" s="276" t="e">
        <f>LOOKUP(N37,'TABLE COTATION'!$G$4:$G$44,'TABLE COTATION'!$H$4:$H$44)</f>
        <v>#N/A</v>
      </c>
      <c r="P37" s="317">
        <f t="shared" si="6"/>
        <v>0</v>
      </c>
      <c r="Q37" s="318" t="str">
        <f t="shared" ref="Q37:Q68" si="7">IF(P37=0,"",RANK(P37,$P$5:$P$120))</f>
        <v/>
      </c>
    </row>
    <row r="38" spans="1:18" s="80" customFormat="1" ht="15" hidden="1" customHeight="1" x14ac:dyDescent="0.25">
      <c r="A38" s="243" t="str">
        <f t="shared" si="4"/>
        <v/>
      </c>
      <c r="B38" s="253" t="str">
        <f t="shared" si="5"/>
        <v>FESSARD OSCAR</v>
      </c>
      <c r="C38" s="253">
        <f>IFERROR(VLOOKUP(B38,Tableau3[[NOM Prenom]:[N° Licence]],2,0),"NL")</f>
        <v>2568948</v>
      </c>
      <c r="D38" s="247"/>
      <c r="E38" s="315" t="s">
        <v>668</v>
      </c>
      <c r="F38" s="315" t="s">
        <v>535</v>
      </c>
      <c r="G38" s="315" t="s">
        <v>43</v>
      </c>
      <c r="H38" s="269"/>
      <c r="I38" s="270" t="e">
        <f>LOOKUP(H38,'TABLE COTATION'!$B$4:$B$44,'TABLE COTATION'!$A$4:$A$44)</f>
        <v>#N/A</v>
      </c>
      <c r="J38" s="271"/>
      <c r="K38" s="272" t="e">
        <f>LOOKUP(J38,'TABLE COTATION'!$C$4:$C$44,'TABLE COTATION'!$A$4:$A$44)</f>
        <v>#N/A</v>
      </c>
      <c r="L38" s="273"/>
      <c r="M38" s="274" t="e">
        <f>LOOKUP(L38,'TABLE COTATION'!$F$4:$F$44,'TABLE COTATION'!$H$4:$H$44)</f>
        <v>#N/A</v>
      </c>
      <c r="N38" s="275"/>
      <c r="O38" s="276" t="e">
        <f>LOOKUP(N38,'TABLE COTATION'!$G$4:$G$44,'TABLE COTATION'!$H$4:$H$44)</f>
        <v>#N/A</v>
      </c>
      <c r="P38" s="317">
        <f t="shared" si="6"/>
        <v>0</v>
      </c>
      <c r="Q38" s="318" t="str">
        <f t="shared" si="7"/>
        <v/>
      </c>
    </row>
    <row r="39" spans="1:18" s="80" customFormat="1" ht="15" hidden="1" customHeight="1" x14ac:dyDescent="0.25">
      <c r="A39" s="243" t="str">
        <f t="shared" ref="A39:A70" si="8">Q39</f>
        <v/>
      </c>
      <c r="B39" s="253" t="str">
        <f t="shared" si="5"/>
        <v>FOLLAIN VALENTIN</v>
      </c>
      <c r="C39" s="253">
        <f>IFERROR(VLOOKUP(B39,Tableau3[[NOM Prenom]:[N° Licence]],2,0),"NL")</f>
        <v>2782466</v>
      </c>
      <c r="D39" s="247"/>
      <c r="E39" s="315" t="s">
        <v>723</v>
      </c>
      <c r="F39" s="315" t="s">
        <v>529</v>
      </c>
      <c r="G39" s="315" t="s">
        <v>42</v>
      </c>
      <c r="H39" s="269"/>
      <c r="I39" s="270" t="e">
        <f>LOOKUP(H39,'TABLE COTATION'!$B$4:$B$44,'TABLE COTATION'!$A$4:$A$44)</f>
        <v>#N/A</v>
      </c>
      <c r="J39" s="271"/>
      <c r="K39" s="272" t="e">
        <f>LOOKUP(J39,'TABLE COTATION'!$C$4:$C$44,'TABLE COTATION'!$A$4:$A$44)</f>
        <v>#N/A</v>
      </c>
      <c r="L39" s="273"/>
      <c r="M39" s="274" t="e">
        <f>LOOKUP(L39,'TABLE COTATION'!$F$4:$F$44,'TABLE COTATION'!$H$4:$H$44)</f>
        <v>#N/A</v>
      </c>
      <c r="N39" s="275"/>
      <c r="O39" s="276" t="e">
        <f>LOOKUP(N39,'TABLE COTATION'!$G$4:$G$44,'TABLE COTATION'!$H$4:$H$44)</f>
        <v>#N/A</v>
      </c>
      <c r="P39" s="317">
        <f t="shared" ref="P39:P70" si="9">IFERROR(I39+K39+M39+O39,0)</f>
        <v>0</v>
      </c>
      <c r="Q39" s="318" t="str">
        <f t="shared" si="7"/>
        <v/>
      </c>
    </row>
    <row r="40" spans="1:18" s="80" customFormat="1" ht="15" hidden="1" customHeight="1" x14ac:dyDescent="0.25">
      <c r="A40" s="243" t="str">
        <f t="shared" si="8"/>
        <v/>
      </c>
      <c r="B40" s="253" t="str">
        <f t="shared" si="5"/>
        <v>GAUDRY MAXENCE</v>
      </c>
      <c r="C40" s="253">
        <f>IFERROR(VLOOKUP(B40,Tableau3[[NOM Prenom]:[N° Licence]],2,0),"NL")</f>
        <v>2397564</v>
      </c>
      <c r="D40" s="247"/>
      <c r="E40" s="315" t="s">
        <v>669</v>
      </c>
      <c r="F40" s="315" t="s">
        <v>670</v>
      </c>
      <c r="G40" s="315" t="s">
        <v>43</v>
      </c>
      <c r="H40" s="269"/>
      <c r="I40" s="270" t="e">
        <f>LOOKUP(H40,'TABLE COTATION'!$B$4:$B$44,'TABLE COTATION'!$A$4:$A$44)</f>
        <v>#N/A</v>
      </c>
      <c r="J40" s="271"/>
      <c r="K40" s="272" t="e">
        <f>LOOKUP(J40,'TABLE COTATION'!$C$4:$C$44,'TABLE COTATION'!$A$4:$A$44)</f>
        <v>#N/A</v>
      </c>
      <c r="L40" s="273"/>
      <c r="M40" s="274" t="e">
        <f>LOOKUP(L40,'TABLE COTATION'!$F$4:$F$44,'TABLE COTATION'!$H$4:$H$44)</f>
        <v>#N/A</v>
      </c>
      <c r="N40" s="275"/>
      <c r="O40" s="276" t="e">
        <f>LOOKUP(N40,'TABLE COTATION'!$G$4:$G$44,'TABLE COTATION'!$H$4:$H$44)</f>
        <v>#N/A</v>
      </c>
      <c r="P40" s="317">
        <f t="shared" si="9"/>
        <v>0</v>
      </c>
      <c r="Q40" s="318" t="str">
        <f t="shared" si="7"/>
        <v/>
      </c>
    </row>
    <row r="41" spans="1:18" s="80" customFormat="1" ht="15" customHeight="1" x14ac:dyDescent="0.3">
      <c r="A41" s="349">
        <f t="shared" si="8"/>
        <v>13</v>
      </c>
      <c r="B41" s="254"/>
      <c r="C41" s="254"/>
      <c r="D41" s="257" t="s">
        <v>809</v>
      </c>
      <c r="E41" s="315" t="s">
        <v>811</v>
      </c>
      <c r="F41" s="315" t="s">
        <v>547</v>
      </c>
      <c r="G41" s="315" t="s">
        <v>45</v>
      </c>
      <c r="H41" s="269">
        <v>8.5</v>
      </c>
      <c r="I41" s="270">
        <f>LOOKUP(H41,'TABLE COTATION'!$B$4:$B$44,'TABLE COTATION'!$A$4:$A$44)</f>
        <v>17</v>
      </c>
      <c r="J41" s="271">
        <v>1.28</v>
      </c>
      <c r="K41" s="272">
        <f>LOOKUP(J41,'TABLE COTATION'!$C$4:$C$44,'TABLE COTATION'!$A$4:$A$44)</f>
        <v>32</v>
      </c>
      <c r="L41" s="273">
        <v>3</v>
      </c>
      <c r="M41" s="274">
        <f>LOOKUP(L41,'TABLE COTATION'!$F$4:$F$44,'TABLE COTATION'!$H$4:$H$44)</f>
        <v>16</v>
      </c>
      <c r="N41" s="275">
        <v>6.5</v>
      </c>
      <c r="O41" s="276">
        <f>LOOKUP(N41,'TABLE COTATION'!$G$4:$G$44,'TABLE COTATION'!$H$4:$H$44)</f>
        <v>22</v>
      </c>
      <c r="P41" s="317">
        <f t="shared" si="9"/>
        <v>87</v>
      </c>
      <c r="Q41" s="318">
        <f t="shared" si="7"/>
        <v>13</v>
      </c>
      <c r="R41" s="1"/>
    </row>
    <row r="42" spans="1:18" s="80" customFormat="1" ht="15" hidden="1" customHeight="1" x14ac:dyDescent="0.25">
      <c r="A42" s="243" t="str">
        <f t="shared" si="8"/>
        <v/>
      </c>
      <c r="B42" s="253" t="str">
        <f t="shared" ref="B42:B77" si="10">E42&amp;" "&amp;F42</f>
        <v>GERNIGON SOREN</v>
      </c>
      <c r="C42" s="253">
        <f>IFERROR(VLOOKUP(B42,Tableau3[[NOM Prenom]:[N° Licence]],2,0),"NL")</f>
        <v>2489605</v>
      </c>
      <c r="D42" s="247"/>
      <c r="E42" s="315" t="s">
        <v>536</v>
      </c>
      <c r="F42" s="315" t="s">
        <v>671</v>
      </c>
      <c r="G42" s="315" t="s">
        <v>43</v>
      </c>
      <c r="H42" s="269"/>
      <c r="I42" s="270" t="e">
        <f>LOOKUP(H42,'TABLE COTATION'!$B$4:$B$44,'TABLE COTATION'!$A$4:$A$44)</f>
        <v>#N/A</v>
      </c>
      <c r="J42" s="271"/>
      <c r="K42" s="272" t="e">
        <f>LOOKUP(J42,'TABLE COTATION'!$C$4:$C$44,'TABLE COTATION'!$A$4:$A$44)</f>
        <v>#N/A</v>
      </c>
      <c r="L42" s="273"/>
      <c r="M42" s="274" t="e">
        <f>LOOKUP(L42,'TABLE COTATION'!$F$4:$F$44,'TABLE COTATION'!$H$4:$H$44)</f>
        <v>#N/A</v>
      </c>
      <c r="N42" s="275"/>
      <c r="O42" s="276" t="e">
        <f>LOOKUP(N42,'TABLE COTATION'!$G$4:$G$44,'TABLE COTATION'!$H$4:$H$44)</f>
        <v>#N/A</v>
      </c>
      <c r="P42" s="317">
        <f t="shared" si="9"/>
        <v>0</v>
      </c>
      <c r="Q42" s="318" t="str">
        <f t="shared" si="7"/>
        <v/>
      </c>
    </row>
    <row r="43" spans="1:18" s="80" customFormat="1" ht="15" customHeight="1" x14ac:dyDescent="0.25">
      <c r="A43" s="243">
        <f t="shared" si="8"/>
        <v>15</v>
      </c>
      <c r="B43" s="253" t="str">
        <f t="shared" si="10"/>
        <v>RICHARC-LECLERC  CAMILLE</v>
      </c>
      <c r="C43" s="253" t="str">
        <f>IFERROR(VLOOKUP(B43,Tableau3[[NOM Prenom]:[N° Licence]],2,0),"NL")</f>
        <v>NL</v>
      </c>
      <c r="D43" s="257" t="s">
        <v>809</v>
      </c>
      <c r="E43" s="315" t="s">
        <v>796</v>
      </c>
      <c r="F43" s="315" t="s">
        <v>495</v>
      </c>
      <c r="G43" s="315" t="s">
        <v>45</v>
      </c>
      <c r="H43" s="269">
        <v>8.6999999999999993</v>
      </c>
      <c r="I43" s="270">
        <f>LOOKUP(H43,'TABLE COTATION'!$B$4:$B$44,'TABLE COTATION'!$A$4:$A$44)</f>
        <v>13</v>
      </c>
      <c r="J43" s="271">
        <v>1.24</v>
      </c>
      <c r="K43" s="272">
        <f>LOOKUP(J43,'TABLE COTATION'!$C$4:$C$44,'TABLE COTATION'!$A$4:$A$44)</f>
        <v>34</v>
      </c>
      <c r="L43" s="273">
        <v>3.15</v>
      </c>
      <c r="M43" s="274">
        <f>LOOKUP(L43,'TABLE COTATION'!$F$4:$F$44,'TABLE COTATION'!$H$4:$H$44)</f>
        <v>19</v>
      </c>
      <c r="N43" s="275">
        <v>5.5</v>
      </c>
      <c r="O43" s="276">
        <f>LOOKUP(N43,'TABLE COTATION'!$G$4:$G$44,'TABLE COTATION'!$H$4:$H$44)</f>
        <v>18</v>
      </c>
      <c r="P43" s="317">
        <f t="shared" si="9"/>
        <v>84</v>
      </c>
      <c r="Q43" s="318">
        <f t="shared" si="7"/>
        <v>15</v>
      </c>
    </row>
    <row r="44" spans="1:18" s="80" customFormat="1" ht="15" hidden="1" customHeight="1" x14ac:dyDescent="0.25">
      <c r="A44" s="243" t="str">
        <f t="shared" si="8"/>
        <v/>
      </c>
      <c r="B44" s="253" t="str">
        <f t="shared" si="10"/>
        <v>GONCALVES RAMOS ADRIANO</v>
      </c>
      <c r="C44" s="253">
        <f>IFERROR(VLOOKUP(B44,Tableau3[[NOM Prenom]:[N° Licence]],2,0),"NL")</f>
        <v>2713504</v>
      </c>
      <c r="D44" s="247"/>
      <c r="E44" s="315" t="s">
        <v>724</v>
      </c>
      <c r="F44" s="315" t="s">
        <v>725</v>
      </c>
      <c r="G44" s="315" t="s">
        <v>42</v>
      </c>
      <c r="H44" s="269"/>
      <c r="I44" s="270" t="e">
        <f>LOOKUP(H44,'TABLE COTATION'!$B$4:$B$44,'TABLE COTATION'!$A$4:$A$44)</f>
        <v>#N/A</v>
      </c>
      <c r="J44" s="271"/>
      <c r="K44" s="272" t="e">
        <f>LOOKUP(J44,'TABLE COTATION'!$C$4:$C$44,'TABLE COTATION'!$A$4:$A$44)</f>
        <v>#N/A</v>
      </c>
      <c r="L44" s="273"/>
      <c r="M44" s="274" t="e">
        <f>LOOKUP(L44,'TABLE COTATION'!$F$4:$F$44,'TABLE COTATION'!$H$4:$H$44)</f>
        <v>#N/A</v>
      </c>
      <c r="N44" s="275"/>
      <c r="O44" s="276" t="e">
        <f>LOOKUP(N44,'TABLE COTATION'!$G$4:$G$44,'TABLE COTATION'!$H$4:$H$44)</f>
        <v>#N/A</v>
      </c>
      <c r="P44" s="317">
        <f t="shared" si="9"/>
        <v>0</v>
      </c>
      <c r="Q44" s="318" t="str">
        <f t="shared" si="7"/>
        <v/>
      </c>
    </row>
    <row r="45" spans="1:18" s="80" customFormat="1" ht="15" customHeight="1" x14ac:dyDescent="0.25">
      <c r="A45" s="243">
        <f t="shared" si="8"/>
        <v>16</v>
      </c>
      <c r="B45" s="253" t="str">
        <f t="shared" si="10"/>
        <v>DUMARCHE MARTIN</v>
      </c>
      <c r="C45" s="253">
        <f>IFERROR(VLOOKUP(B45,Tableau3[[NOM Prenom]:[N° Licence]],2,0),"NL")</f>
        <v>2376793</v>
      </c>
      <c r="D45" s="257" t="s">
        <v>809</v>
      </c>
      <c r="E45" s="315" t="s">
        <v>667</v>
      </c>
      <c r="F45" s="315" t="s">
        <v>531</v>
      </c>
      <c r="G45" s="315" t="s">
        <v>43</v>
      </c>
      <c r="H45" s="269">
        <v>8.6</v>
      </c>
      <c r="I45" s="270">
        <f>LOOKUP(H45,'TABLE COTATION'!$B$4:$B$44,'TABLE COTATION'!$A$4:$A$44)</f>
        <v>15</v>
      </c>
      <c r="J45" s="271">
        <v>1.27</v>
      </c>
      <c r="K45" s="272">
        <f>LOOKUP(J45,'TABLE COTATION'!$C$4:$C$44,'TABLE COTATION'!$A$4:$A$44)</f>
        <v>33</v>
      </c>
      <c r="L45" s="273">
        <v>2.95</v>
      </c>
      <c r="M45" s="274">
        <f>LOOKUP(L45,'TABLE COTATION'!$F$4:$F$44,'TABLE COTATION'!$H$4:$H$44)</f>
        <v>15</v>
      </c>
      <c r="N45" s="275">
        <v>6</v>
      </c>
      <c r="O45" s="276">
        <f>LOOKUP(N45,'TABLE COTATION'!$G$4:$G$44,'TABLE COTATION'!$H$4:$H$44)</f>
        <v>20</v>
      </c>
      <c r="P45" s="317">
        <f t="shared" si="9"/>
        <v>83</v>
      </c>
      <c r="Q45" s="318">
        <f t="shared" si="7"/>
        <v>16</v>
      </c>
    </row>
    <row r="46" spans="1:18" s="80" customFormat="1" ht="15" customHeight="1" x14ac:dyDescent="0.25">
      <c r="A46" s="243">
        <f t="shared" si="8"/>
        <v>16</v>
      </c>
      <c r="B46" s="253" t="str">
        <f t="shared" si="10"/>
        <v>GOUAS HUGO</v>
      </c>
      <c r="C46" s="253" t="str">
        <f>IFERROR(VLOOKUP(B46,Tableau3[[NOM Prenom]:[N° Licence]],2,0),"NL")</f>
        <v>NL</v>
      </c>
      <c r="D46" s="257" t="s">
        <v>809</v>
      </c>
      <c r="E46" s="315" t="s">
        <v>791</v>
      </c>
      <c r="F46" s="315" t="s">
        <v>547</v>
      </c>
      <c r="G46" s="315" t="s">
        <v>45</v>
      </c>
      <c r="H46" s="269">
        <v>8.6999999999999993</v>
      </c>
      <c r="I46" s="270">
        <f>LOOKUP(H46,'TABLE COTATION'!$B$4:$B$44,'TABLE COTATION'!$A$4:$A$44)</f>
        <v>13</v>
      </c>
      <c r="J46" s="271">
        <v>1.35</v>
      </c>
      <c r="K46" s="272">
        <f>LOOKUP(J46,'TABLE COTATION'!$C$4:$C$44,'TABLE COTATION'!$A$4:$A$44)</f>
        <v>29</v>
      </c>
      <c r="L46" s="273">
        <v>3.1</v>
      </c>
      <c r="M46" s="274">
        <f>LOOKUP(L46,'TABLE COTATION'!$F$4:$F$44,'TABLE COTATION'!$H$4:$H$44)</f>
        <v>18</v>
      </c>
      <c r="N46" s="275">
        <v>6.75</v>
      </c>
      <c r="O46" s="276">
        <f>LOOKUP(N46,'TABLE COTATION'!$G$4:$G$44,'TABLE COTATION'!$H$4:$H$44)</f>
        <v>23</v>
      </c>
      <c r="P46" s="317">
        <f t="shared" si="9"/>
        <v>83</v>
      </c>
      <c r="Q46" s="318">
        <f t="shared" si="7"/>
        <v>16</v>
      </c>
    </row>
    <row r="47" spans="1:18" s="80" customFormat="1" ht="15" customHeight="1" x14ac:dyDescent="0.2">
      <c r="A47" s="243">
        <f t="shared" si="8"/>
        <v>18</v>
      </c>
      <c r="B47" s="253" t="str">
        <f t="shared" si="10"/>
        <v>ROLAIN ARTHUR</v>
      </c>
      <c r="C47" s="253">
        <f>IFERROR(VLOOKUP(B47,Tableau3[[NOM Prenom]:[N° Licence]],2,0),"NL")</f>
        <v>2798847</v>
      </c>
      <c r="D47" s="257" t="s">
        <v>809</v>
      </c>
      <c r="E47" s="315" t="s">
        <v>699</v>
      </c>
      <c r="F47" s="315" t="s">
        <v>545</v>
      </c>
      <c r="G47" s="315" t="s">
        <v>44</v>
      </c>
      <c r="H47" s="269">
        <v>8.6</v>
      </c>
      <c r="I47" s="270">
        <f>LOOKUP(H47,'TABLE COTATION'!$B$4:$B$44,'TABLE COTATION'!$A$4:$A$44)</f>
        <v>15</v>
      </c>
      <c r="J47" s="271">
        <v>1.28</v>
      </c>
      <c r="K47" s="272">
        <f>LOOKUP(J47,'TABLE COTATION'!$C$4:$C$44,'TABLE COTATION'!$A$4:$A$44)</f>
        <v>32</v>
      </c>
      <c r="L47" s="273">
        <v>3.1</v>
      </c>
      <c r="M47" s="274">
        <f>LOOKUP(L47,'TABLE COTATION'!$F$4:$F$44,'TABLE COTATION'!$H$4:$H$44)</f>
        <v>18</v>
      </c>
      <c r="N47" s="275">
        <v>5.25</v>
      </c>
      <c r="O47" s="276">
        <f>LOOKUP(N47,'TABLE COTATION'!$G$4:$G$44,'TABLE COTATION'!$H$4:$H$44)</f>
        <v>17</v>
      </c>
      <c r="P47" s="317">
        <f t="shared" si="9"/>
        <v>82</v>
      </c>
      <c r="Q47" s="318">
        <f t="shared" si="7"/>
        <v>18</v>
      </c>
      <c r="R47" s="1"/>
    </row>
    <row r="48" spans="1:18" s="80" customFormat="1" ht="15" customHeight="1" x14ac:dyDescent="0.25">
      <c r="A48" s="243">
        <f t="shared" si="8"/>
        <v>19</v>
      </c>
      <c r="B48" s="253" t="str">
        <f t="shared" si="10"/>
        <v>HIDEUR ADAM</v>
      </c>
      <c r="C48" s="253">
        <f>IFERROR(VLOOKUP(B48,Tableau3[[NOM Prenom]:[N° Licence]],2,0),"NL")</f>
        <v>2486900</v>
      </c>
      <c r="D48" s="257" t="s">
        <v>809</v>
      </c>
      <c r="E48" s="315" t="s">
        <v>726</v>
      </c>
      <c r="F48" s="315" t="s">
        <v>477</v>
      </c>
      <c r="G48" s="315" t="s">
        <v>42</v>
      </c>
      <c r="H48" s="269">
        <v>8.6999999999999993</v>
      </c>
      <c r="I48" s="270">
        <f>LOOKUP(H48,'TABLE COTATION'!$B$4:$B$44,'TABLE COTATION'!$A$4:$A$44)</f>
        <v>13</v>
      </c>
      <c r="J48" s="271">
        <v>1.32</v>
      </c>
      <c r="K48" s="272">
        <f>LOOKUP(J48,'TABLE COTATION'!$C$4:$C$44,'TABLE COTATION'!$A$4:$A$44)</f>
        <v>30</v>
      </c>
      <c r="L48" s="273">
        <v>3.1</v>
      </c>
      <c r="M48" s="274">
        <f>LOOKUP(L48,'TABLE COTATION'!$F$4:$F$44,'TABLE COTATION'!$H$4:$H$44)</f>
        <v>18</v>
      </c>
      <c r="N48" s="275">
        <v>6</v>
      </c>
      <c r="O48" s="276">
        <f>LOOKUP(N48,'TABLE COTATION'!$G$4:$G$44,'TABLE COTATION'!$H$4:$H$44)</f>
        <v>20</v>
      </c>
      <c r="P48" s="317">
        <f t="shared" si="9"/>
        <v>81</v>
      </c>
      <c r="Q48" s="318">
        <f t="shared" si="7"/>
        <v>19</v>
      </c>
    </row>
    <row r="49" spans="1:18" s="80" customFormat="1" ht="15" hidden="1" customHeight="1" x14ac:dyDescent="0.25">
      <c r="A49" s="243" t="str">
        <f t="shared" si="8"/>
        <v/>
      </c>
      <c r="B49" s="253" t="str">
        <f t="shared" si="10"/>
        <v>JOURNE ANTONIN</v>
      </c>
      <c r="C49" s="253">
        <f>IFERROR(VLOOKUP(B49,Tableau3[[NOM Prenom]:[N° Licence]],2,0),"NL")</f>
        <v>2309859</v>
      </c>
      <c r="D49" s="247"/>
      <c r="E49" s="315" t="s">
        <v>674</v>
      </c>
      <c r="F49" s="315" t="s">
        <v>675</v>
      </c>
      <c r="G49" s="315" t="s">
        <v>44</v>
      </c>
      <c r="H49" s="269"/>
      <c r="I49" s="270" t="e">
        <f>LOOKUP(H49,'TABLE COTATION'!$B$4:$B$44,'TABLE COTATION'!$A$4:$A$44)</f>
        <v>#N/A</v>
      </c>
      <c r="J49" s="271"/>
      <c r="K49" s="272" t="e">
        <f>LOOKUP(J49,'TABLE COTATION'!$C$4:$C$44,'TABLE COTATION'!$A$4:$A$44)</f>
        <v>#N/A</v>
      </c>
      <c r="L49" s="273"/>
      <c r="M49" s="274" t="e">
        <f>LOOKUP(L49,'TABLE COTATION'!$F$4:$F$44,'TABLE COTATION'!$H$4:$H$44)</f>
        <v>#N/A</v>
      </c>
      <c r="N49" s="275"/>
      <c r="O49" s="276" t="e">
        <f>LOOKUP(N49,'TABLE COTATION'!$G$4:$G$44,'TABLE COTATION'!$H$4:$H$44)</f>
        <v>#N/A</v>
      </c>
      <c r="P49" s="317">
        <f t="shared" si="9"/>
        <v>0</v>
      </c>
      <c r="Q49" s="318" t="str">
        <f t="shared" si="7"/>
        <v/>
      </c>
    </row>
    <row r="50" spans="1:18" s="80" customFormat="1" ht="15" customHeight="1" x14ac:dyDescent="0.25">
      <c r="A50" s="243">
        <f t="shared" si="8"/>
        <v>20</v>
      </c>
      <c r="B50" s="253" t="str">
        <f t="shared" si="10"/>
        <v>DIVET-CORBE LUBIN</v>
      </c>
      <c r="C50" s="253">
        <f>IFERROR(VLOOKUP(B50,Tableau3[[NOM Prenom]:[N° Licence]],2,0),"NL")</f>
        <v>2570385</v>
      </c>
      <c r="D50" s="257" t="s">
        <v>809</v>
      </c>
      <c r="E50" s="315" t="s">
        <v>661</v>
      </c>
      <c r="F50" s="315" t="s">
        <v>662</v>
      </c>
      <c r="G50" s="315" t="s">
        <v>43</v>
      </c>
      <c r="H50" s="269">
        <v>9</v>
      </c>
      <c r="I50" s="270">
        <f>LOOKUP(H50,'TABLE COTATION'!$B$4:$B$44,'TABLE COTATION'!$A$4:$A$44)</f>
        <v>9</v>
      </c>
      <c r="J50" s="271">
        <v>1.34</v>
      </c>
      <c r="K50" s="272">
        <f>LOOKUP(J50,'TABLE COTATION'!$C$4:$C$44,'TABLE COTATION'!$A$4:$A$44)</f>
        <v>29</v>
      </c>
      <c r="L50" s="273">
        <v>3.2</v>
      </c>
      <c r="M50" s="274">
        <f>LOOKUP(L50,'TABLE COTATION'!$F$4:$F$44,'TABLE COTATION'!$H$4:$H$44)</f>
        <v>20</v>
      </c>
      <c r="N50" s="275">
        <v>6.5</v>
      </c>
      <c r="O50" s="276">
        <f>LOOKUP(N50,'TABLE COTATION'!$G$4:$G$44,'TABLE COTATION'!$H$4:$H$44)</f>
        <v>22</v>
      </c>
      <c r="P50" s="317">
        <f t="shared" si="9"/>
        <v>80</v>
      </c>
      <c r="Q50" s="318">
        <f t="shared" si="7"/>
        <v>20</v>
      </c>
    </row>
    <row r="51" spans="1:18" s="80" customFormat="1" ht="15" customHeight="1" x14ac:dyDescent="0.25">
      <c r="A51" s="243">
        <f t="shared" si="8"/>
        <v>21</v>
      </c>
      <c r="B51" s="253" t="str">
        <f t="shared" si="10"/>
        <v>NEVEUX ALEXANDRE</v>
      </c>
      <c r="C51" s="253">
        <f>IFERROR(VLOOKUP(B51,Tableau3[[NOM Prenom]:[N° Licence]],2,0),"NL")</f>
        <v>2690673</v>
      </c>
      <c r="D51" s="257" t="s">
        <v>809</v>
      </c>
      <c r="E51" s="315" t="s">
        <v>735</v>
      </c>
      <c r="F51" s="315" t="s">
        <v>532</v>
      </c>
      <c r="G51" s="315" t="s">
        <v>42</v>
      </c>
      <c r="H51" s="269">
        <v>9.1</v>
      </c>
      <c r="I51" s="270">
        <f>LOOKUP(H51,'TABLE COTATION'!$B$4:$B$44,'TABLE COTATION'!$A$4:$A$44)</f>
        <v>8</v>
      </c>
      <c r="J51" s="271">
        <v>1.2</v>
      </c>
      <c r="K51" s="272">
        <f>LOOKUP(J51,'TABLE COTATION'!$C$4:$C$44,'TABLE COTATION'!$A$4:$A$44)</f>
        <v>36</v>
      </c>
      <c r="L51" s="273">
        <v>3.1</v>
      </c>
      <c r="M51" s="274">
        <f>LOOKUP(L51,'TABLE COTATION'!$F$4:$F$44,'TABLE COTATION'!$H$4:$H$44)</f>
        <v>18</v>
      </c>
      <c r="N51" s="275">
        <v>5.25</v>
      </c>
      <c r="O51" s="276">
        <f>LOOKUP(N51,'TABLE COTATION'!$G$4:$G$44,'TABLE COTATION'!$H$4:$H$44)</f>
        <v>17</v>
      </c>
      <c r="P51" s="317">
        <f t="shared" si="9"/>
        <v>79</v>
      </c>
      <c r="Q51" s="318">
        <f t="shared" si="7"/>
        <v>21</v>
      </c>
    </row>
    <row r="52" spans="1:18" s="80" customFormat="1" ht="15" customHeight="1" x14ac:dyDescent="0.25">
      <c r="A52" s="243">
        <f t="shared" si="8"/>
        <v>22</v>
      </c>
      <c r="B52" s="253" t="str">
        <f t="shared" si="10"/>
        <v>BEAUFILS LUCAS</v>
      </c>
      <c r="C52" s="253" t="str">
        <f>IFERROR(VLOOKUP(B52,Tableau3[[NOM Prenom]:[N° Licence]],2,0),"NL")</f>
        <v>NL</v>
      </c>
      <c r="D52" s="257" t="s">
        <v>809</v>
      </c>
      <c r="E52" s="315" t="s">
        <v>797</v>
      </c>
      <c r="F52" s="315" t="s">
        <v>600</v>
      </c>
      <c r="G52" s="315" t="s">
        <v>45</v>
      </c>
      <c r="H52" s="269">
        <v>8.8000000000000007</v>
      </c>
      <c r="I52" s="270">
        <f>LOOKUP(H52,'TABLE COTATION'!$B$4:$B$44,'TABLE COTATION'!$A$4:$A$44)</f>
        <v>11</v>
      </c>
      <c r="J52" s="271">
        <v>1.33</v>
      </c>
      <c r="K52" s="272">
        <f>LOOKUP(J52,'TABLE COTATION'!$C$4:$C$44,'TABLE COTATION'!$A$4:$A$44)</f>
        <v>30</v>
      </c>
      <c r="L52" s="273">
        <v>2.8</v>
      </c>
      <c r="M52" s="274">
        <f>LOOKUP(L52,'TABLE COTATION'!$F$4:$F$44,'TABLE COTATION'!$H$4:$H$44)</f>
        <v>14</v>
      </c>
      <c r="N52" s="275">
        <v>6.5</v>
      </c>
      <c r="O52" s="276">
        <f>LOOKUP(N52,'TABLE COTATION'!$G$4:$G$44,'TABLE COTATION'!$H$4:$H$44)</f>
        <v>22</v>
      </c>
      <c r="P52" s="317">
        <f t="shared" si="9"/>
        <v>77</v>
      </c>
      <c r="Q52" s="318">
        <f t="shared" si="7"/>
        <v>22</v>
      </c>
    </row>
    <row r="53" spans="1:18" s="80" customFormat="1" ht="15" customHeight="1" x14ac:dyDescent="0.25">
      <c r="A53" s="243">
        <f t="shared" si="8"/>
        <v>22</v>
      </c>
      <c r="B53" s="253" t="str">
        <f t="shared" si="10"/>
        <v>LANDEMARD LOUIS</v>
      </c>
      <c r="C53" s="253">
        <f>IFERROR(VLOOKUP(B53,Tableau3[[NOM Prenom]:[N° Licence]],2,0),"NL")</f>
        <v>2666891</v>
      </c>
      <c r="D53" s="257" t="s">
        <v>809</v>
      </c>
      <c r="E53" s="315" t="s">
        <v>678</v>
      </c>
      <c r="F53" s="315" t="s">
        <v>539</v>
      </c>
      <c r="G53" s="315" t="s">
        <v>43</v>
      </c>
      <c r="H53" s="269">
        <v>8.8000000000000007</v>
      </c>
      <c r="I53" s="270">
        <f>LOOKUP(H53,'TABLE COTATION'!$B$4:$B$44,'TABLE COTATION'!$A$4:$A$44)</f>
        <v>11</v>
      </c>
      <c r="J53" s="271">
        <v>1.35</v>
      </c>
      <c r="K53" s="272">
        <f>LOOKUP(J53,'TABLE COTATION'!$C$4:$C$44,'TABLE COTATION'!$A$4:$A$44)</f>
        <v>29</v>
      </c>
      <c r="L53" s="273">
        <v>3.15</v>
      </c>
      <c r="M53" s="274">
        <f>LOOKUP(L53,'TABLE COTATION'!$F$4:$F$44,'TABLE COTATION'!$H$4:$H$44)</f>
        <v>19</v>
      </c>
      <c r="N53" s="275">
        <v>5.5</v>
      </c>
      <c r="O53" s="276">
        <f>LOOKUP(N53,'TABLE COTATION'!$G$4:$G$44,'TABLE COTATION'!$H$4:$H$44)</f>
        <v>18</v>
      </c>
      <c r="P53" s="317">
        <f t="shared" si="9"/>
        <v>77</v>
      </c>
      <c r="Q53" s="318">
        <f t="shared" si="7"/>
        <v>22</v>
      </c>
    </row>
    <row r="54" spans="1:18" s="80" customFormat="1" ht="15" customHeight="1" x14ac:dyDescent="0.25">
      <c r="A54" s="243">
        <f t="shared" si="8"/>
        <v>24</v>
      </c>
      <c r="B54" s="253" t="str">
        <f t="shared" si="10"/>
        <v>DEHONDT JOSEPH</v>
      </c>
      <c r="C54" s="253">
        <f>IFERROR(VLOOKUP(B54,Tableau3[[NOM Prenom]:[N° Licence]],2,0),"NL")</f>
        <v>2230929</v>
      </c>
      <c r="D54" s="257" t="s">
        <v>809</v>
      </c>
      <c r="E54" s="315" t="s">
        <v>660</v>
      </c>
      <c r="F54" s="315" t="s">
        <v>651</v>
      </c>
      <c r="G54" s="315" t="s">
        <v>43</v>
      </c>
      <c r="H54" s="269">
        <v>9.1999999999999993</v>
      </c>
      <c r="I54" s="270">
        <f>LOOKUP(H54,'TABLE COTATION'!$B$4:$B$44,'TABLE COTATION'!$A$4:$A$44)</f>
        <v>7</v>
      </c>
      <c r="J54" s="271">
        <v>1.3</v>
      </c>
      <c r="K54" s="272">
        <f>LOOKUP(J54,'TABLE COTATION'!$C$4:$C$44,'TABLE COTATION'!$A$4:$A$44)</f>
        <v>31</v>
      </c>
      <c r="L54" s="273">
        <v>2.7</v>
      </c>
      <c r="M54" s="274">
        <f>LOOKUP(L54,'TABLE COTATION'!$F$4:$F$44,'TABLE COTATION'!$H$4:$H$44)</f>
        <v>13</v>
      </c>
      <c r="N54" s="275">
        <v>7</v>
      </c>
      <c r="O54" s="276">
        <f>LOOKUP(N54,'TABLE COTATION'!$G$4:$G$44,'TABLE COTATION'!$H$4:$H$44)</f>
        <v>24</v>
      </c>
      <c r="P54" s="317">
        <f t="shared" si="9"/>
        <v>75</v>
      </c>
      <c r="Q54" s="318">
        <f t="shared" si="7"/>
        <v>24</v>
      </c>
    </row>
    <row r="55" spans="1:18" s="80" customFormat="1" ht="15" customHeight="1" x14ac:dyDescent="0.2">
      <c r="A55" s="243">
        <f t="shared" si="8"/>
        <v>25</v>
      </c>
      <c r="B55" s="253" t="str">
        <f t="shared" si="10"/>
        <v>SWEET WILLIAM</v>
      </c>
      <c r="C55" s="253" t="str">
        <f>IFERROR(VLOOKUP(B55,Tableau3[[NOM Prenom]:[N° Licence]],2,0),"NL")</f>
        <v>NL</v>
      </c>
      <c r="D55" s="257" t="s">
        <v>809</v>
      </c>
      <c r="E55" s="315" t="s">
        <v>789</v>
      </c>
      <c r="F55" s="315" t="s">
        <v>617</v>
      </c>
      <c r="G55" s="315" t="s">
        <v>45</v>
      </c>
      <c r="H55" s="269">
        <v>8.8000000000000007</v>
      </c>
      <c r="I55" s="270">
        <f>LOOKUP(H55,'TABLE COTATION'!$B$4:$B$44,'TABLE COTATION'!$A$4:$A$44)</f>
        <v>11</v>
      </c>
      <c r="J55" s="271">
        <v>1.37</v>
      </c>
      <c r="K55" s="272">
        <f>LOOKUP(J55,'TABLE COTATION'!$C$4:$C$44,'TABLE COTATION'!$A$4:$A$44)</f>
        <v>28</v>
      </c>
      <c r="L55" s="273">
        <v>3.05</v>
      </c>
      <c r="M55" s="274">
        <f>LOOKUP(L55,'TABLE COTATION'!$F$4:$F$44,'TABLE COTATION'!$H$4:$H$44)</f>
        <v>17</v>
      </c>
      <c r="N55" s="275">
        <v>5.5</v>
      </c>
      <c r="O55" s="276">
        <f>LOOKUP(N55,'TABLE COTATION'!$G$4:$G$44,'TABLE COTATION'!$H$4:$H$44)</f>
        <v>18</v>
      </c>
      <c r="P55" s="317">
        <f t="shared" si="9"/>
        <v>74</v>
      </c>
      <c r="Q55" s="318">
        <f t="shared" si="7"/>
        <v>25</v>
      </c>
      <c r="R55" s="1"/>
    </row>
    <row r="56" spans="1:18" s="80" customFormat="1" ht="15" hidden="1" customHeight="1" x14ac:dyDescent="0.25">
      <c r="A56" s="243" t="str">
        <f t="shared" si="8"/>
        <v/>
      </c>
      <c r="B56" s="253" t="str">
        <f t="shared" si="10"/>
        <v>LEDOUX MALO</v>
      </c>
      <c r="C56" s="253">
        <f>IFERROR(VLOOKUP(B56,Tableau3[[NOM Prenom]:[N° Licence]],2,0),"NL")</f>
        <v>2786656</v>
      </c>
      <c r="D56" s="247"/>
      <c r="E56" s="315" t="s">
        <v>679</v>
      </c>
      <c r="F56" s="315" t="s">
        <v>680</v>
      </c>
      <c r="G56" s="315" t="s">
        <v>43</v>
      </c>
      <c r="H56" s="269"/>
      <c r="I56" s="270" t="e">
        <f>LOOKUP(H56,'TABLE COTATION'!$B$4:$B$44,'TABLE COTATION'!$A$4:$A$44)</f>
        <v>#N/A</v>
      </c>
      <c r="J56" s="271"/>
      <c r="K56" s="272" t="e">
        <f>LOOKUP(J56,'TABLE COTATION'!$C$4:$C$44,'TABLE COTATION'!$A$4:$A$44)</f>
        <v>#N/A</v>
      </c>
      <c r="L56" s="273"/>
      <c r="M56" s="274" t="e">
        <f>LOOKUP(L56,'TABLE COTATION'!$F$4:$F$44,'TABLE COTATION'!$H$4:$H$44)</f>
        <v>#N/A</v>
      </c>
      <c r="N56" s="275"/>
      <c r="O56" s="276" t="e">
        <f>LOOKUP(N56,'TABLE COTATION'!$G$4:$G$44,'TABLE COTATION'!$H$4:$H$44)</f>
        <v>#N/A</v>
      </c>
      <c r="P56" s="317">
        <f t="shared" si="9"/>
        <v>0</v>
      </c>
      <c r="Q56" s="318" t="str">
        <f t="shared" si="7"/>
        <v/>
      </c>
    </row>
    <row r="57" spans="1:18" s="80" customFormat="1" ht="15" customHeight="1" x14ac:dyDescent="0.25">
      <c r="A57" s="243">
        <f t="shared" si="8"/>
        <v>26</v>
      </c>
      <c r="B57" s="253" t="str">
        <f t="shared" si="10"/>
        <v>HEBERT GABRIEL</v>
      </c>
      <c r="C57" s="253">
        <f>IFERROR(VLOOKUP(B57,Tableau3[[NOM Prenom]:[N° Licence]],2,0),"NL")</f>
        <v>2291153</v>
      </c>
      <c r="D57" s="257" t="s">
        <v>809</v>
      </c>
      <c r="E57" s="315" t="s">
        <v>538</v>
      </c>
      <c r="F57" s="315" t="s">
        <v>530</v>
      </c>
      <c r="G57" s="315" t="s">
        <v>43</v>
      </c>
      <c r="H57" s="269">
        <v>8.6999999999999993</v>
      </c>
      <c r="I57" s="270">
        <f>LOOKUP(H57,'TABLE COTATION'!$B$4:$B$44,'TABLE COTATION'!$A$4:$A$44)</f>
        <v>13</v>
      </c>
      <c r="J57" s="271">
        <v>1.33</v>
      </c>
      <c r="K57" s="272">
        <f>LOOKUP(J57,'TABLE COTATION'!$C$4:$C$44,'TABLE COTATION'!$A$4:$A$44)</f>
        <v>30</v>
      </c>
      <c r="L57" s="273">
        <v>2.25</v>
      </c>
      <c r="M57" s="274">
        <f>LOOKUP(L57,'TABLE COTATION'!$F$4:$F$44,'TABLE COTATION'!$H$4:$H$44)</f>
        <v>8</v>
      </c>
      <c r="N57" s="275">
        <v>6.5</v>
      </c>
      <c r="O57" s="276">
        <f>LOOKUP(N57,'TABLE COTATION'!$G$4:$G$44,'TABLE COTATION'!$H$4:$H$44)</f>
        <v>22</v>
      </c>
      <c r="P57" s="317">
        <f t="shared" si="9"/>
        <v>73</v>
      </c>
      <c r="Q57" s="318">
        <f t="shared" si="7"/>
        <v>26</v>
      </c>
    </row>
    <row r="58" spans="1:18" s="80" customFormat="1" ht="15" customHeight="1" x14ac:dyDescent="0.25">
      <c r="A58" s="243">
        <f t="shared" si="8"/>
        <v>27</v>
      </c>
      <c r="B58" s="253" t="str">
        <f t="shared" si="10"/>
        <v>DUPUIS RAPHAEL</v>
      </c>
      <c r="C58" s="253">
        <f>IFERROR(VLOOKUP(B58,Tableau3[[NOM Prenom]:[N° Licence]],2,0),"NL")</f>
        <v>2549569</v>
      </c>
      <c r="D58" s="257" t="s">
        <v>809</v>
      </c>
      <c r="E58" s="315" t="s">
        <v>494</v>
      </c>
      <c r="F58" s="315" t="s">
        <v>533</v>
      </c>
      <c r="G58" s="315" t="s">
        <v>43</v>
      </c>
      <c r="H58" s="269">
        <v>9.6</v>
      </c>
      <c r="I58" s="270">
        <f>LOOKUP(H58,'TABLE COTATION'!$B$4:$B$44,'TABLE COTATION'!$A$4:$A$44)</f>
        <v>3</v>
      </c>
      <c r="J58" s="271">
        <v>1.3</v>
      </c>
      <c r="K58" s="272">
        <f>LOOKUP(J58,'TABLE COTATION'!$C$4:$C$44,'TABLE COTATION'!$A$4:$A$44)</f>
        <v>31</v>
      </c>
      <c r="L58" s="273">
        <v>3.1</v>
      </c>
      <c r="M58" s="274">
        <f>LOOKUP(L58,'TABLE COTATION'!$F$4:$F$44,'TABLE COTATION'!$H$4:$H$44)</f>
        <v>18</v>
      </c>
      <c r="N58" s="275">
        <v>6</v>
      </c>
      <c r="O58" s="276">
        <f>LOOKUP(N58,'TABLE COTATION'!$G$4:$G$44,'TABLE COTATION'!$H$4:$H$44)</f>
        <v>20</v>
      </c>
      <c r="P58" s="317">
        <f t="shared" si="9"/>
        <v>72</v>
      </c>
      <c r="Q58" s="318">
        <f t="shared" si="7"/>
        <v>27</v>
      </c>
    </row>
    <row r="59" spans="1:18" s="80" customFormat="1" ht="15" hidden="1" customHeight="1" x14ac:dyDescent="0.25">
      <c r="A59" s="243" t="str">
        <f t="shared" si="8"/>
        <v/>
      </c>
      <c r="B59" s="253" t="str">
        <f t="shared" si="10"/>
        <v>LOIRE SACHA</v>
      </c>
      <c r="C59" s="253">
        <f>IFERROR(VLOOKUP(B59,Tableau3[[NOM Prenom]:[N° Licence]],2,0),"NL")</f>
        <v>2786515</v>
      </c>
      <c r="D59" s="247"/>
      <c r="E59" s="315" t="s">
        <v>682</v>
      </c>
      <c r="F59" s="315" t="s">
        <v>542</v>
      </c>
      <c r="G59" s="315" t="s">
        <v>43</v>
      </c>
      <c r="H59" s="269"/>
      <c r="I59" s="270" t="e">
        <f>LOOKUP(H59,'TABLE COTATION'!$B$4:$B$44,'TABLE COTATION'!$A$4:$A$44)</f>
        <v>#N/A</v>
      </c>
      <c r="J59" s="271"/>
      <c r="K59" s="272" t="e">
        <f>LOOKUP(J59,'TABLE COTATION'!$C$4:$C$44,'TABLE COTATION'!$A$4:$A$44)</f>
        <v>#N/A</v>
      </c>
      <c r="L59" s="273"/>
      <c r="M59" s="274" t="e">
        <f>LOOKUP(L59,'TABLE COTATION'!$F$4:$F$44,'TABLE COTATION'!$H$4:$H$44)</f>
        <v>#N/A</v>
      </c>
      <c r="N59" s="275"/>
      <c r="O59" s="276" t="e">
        <f>LOOKUP(N59,'TABLE COTATION'!$G$4:$G$44,'TABLE COTATION'!$H$4:$H$44)</f>
        <v>#N/A</v>
      </c>
      <c r="P59" s="317">
        <f t="shared" si="9"/>
        <v>0</v>
      </c>
      <c r="Q59" s="318" t="str">
        <f t="shared" si="7"/>
        <v/>
      </c>
    </row>
    <row r="60" spans="1:18" s="80" customFormat="1" ht="15" customHeight="1" x14ac:dyDescent="0.25">
      <c r="A60" s="243">
        <f t="shared" si="8"/>
        <v>28</v>
      </c>
      <c r="B60" s="253" t="str">
        <f t="shared" si="10"/>
        <v>CORNU CHARLES</v>
      </c>
      <c r="C60" s="253">
        <f>IFERROR(VLOOKUP(B60,Tableau3[[NOM Prenom]:[N° Licence]],2,0),"NL")</f>
        <v>2230924</v>
      </c>
      <c r="D60" s="257" t="s">
        <v>809</v>
      </c>
      <c r="E60" s="315" t="s">
        <v>654</v>
      </c>
      <c r="F60" s="315" t="s">
        <v>655</v>
      </c>
      <c r="G60" s="315" t="s">
        <v>43</v>
      </c>
      <c r="H60" s="269">
        <v>8.8000000000000007</v>
      </c>
      <c r="I60" s="270">
        <f>LOOKUP(H60,'TABLE COTATION'!$B$4:$B$44,'TABLE COTATION'!$A$4:$A$44)</f>
        <v>11</v>
      </c>
      <c r="J60" s="271">
        <v>1.44</v>
      </c>
      <c r="K60" s="272">
        <f>LOOKUP(J60,'TABLE COTATION'!$C$4:$C$44,'TABLE COTATION'!$A$4:$A$44)</f>
        <v>24</v>
      </c>
      <c r="L60" s="273">
        <v>2.75</v>
      </c>
      <c r="M60" s="274">
        <f>LOOKUP(L60,'TABLE COTATION'!$F$4:$F$44,'TABLE COTATION'!$H$4:$H$44)</f>
        <v>13</v>
      </c>
      <c r="N60" s="275">
        <v>6.75</v>
      </c>
      <c r="O60" s="276">
        <f>LOOKUP(N60,'TABLE COTATION'!$G$4:$G$44,'TABLE COTATION'!$H$4:$H$44)</f>
        <v>23</v>
      </c>
      <c r="P60" s="317">
        <f t="shared" si="9"/>
        <v>71</v>
      </c>
      <c r="Q60" s="318">
        <f t="shared" si="7"/>
        <v>28</v>
      </c>
    </row>
    <row r="61" spans="1:18" s="80" customFormat="1" ht="15" hidden="1" customHeight="1" x14ac:dyDescent="0.25">
      <c r="A61" s="243" t="str">
        <f t="shared" si="8"/>
        <v/>
      </c>
      <c r="B61" s="253" t="str">
        <f t="shared" si="10"/>
        <v>LORBOIS FOURRE ABEL</v>
      </c>
      <c r="C61" s="253">
        <f>IFERROR(VLOOKUP(B61,Tableau3[[NOM Prenom]:[N° Licence]],2,0),"NL")</f>
        <v>2804975</v>
      </c>
      <c r="D61" s="247"/>
      <c r="E61" s="315" t="s">
        <v>683</v>
      </c>
      <c r="F61" s="315" t="s">
        <v>684</v>
      </c>
      <c r="G61" s="315" t="s">
        <v>44</v>
      </c>
      <c r="H61" s="269"/>
      <c r="I61" s="270" t="e">
        <f>LOOKUP(H61,'TABLE COTATION'!$B$4:$B$44,'TABLE COTATION'!$A$4:$A$44)</f>
        <v>#N/A</v>
      </c>
      <c r="J61" s="271"/>
      <c r="K61" s="272" t="e">
        <f>LOOKUP(J61,'TABLE COTATION'!$C$4:$C$44,'TABLE COTATION'!$A$4:$A$44)</f>
        <v>#N/A</v>
      </c>
      <c r="L61" s="273"/>
      <c r="M61" s="274" t="e">
        <f>LOOKUP(L61,'TABLE COTATION'!$F$4:$F$44,'TABLE COTATION'!$H$4:$H$44)</f>
        <v>#N/A</v>
      </c>
      <c r="N61" s="275"/>
      <c r="O61" s="276" t="e">
        <f>LOOKUP(N61,'TABLE COTATION'!$G$4:$G$44,'TABLE COTATION'!$H$4:$H$44)</f>
        <v>#N/A</v>
      </c>
      <c r="P61" s="317">
        <f t="shared" si="9"/>
        <v>0</v>
      </c>
      <c r="Q61" s="318" t="str">
        <f t="shared" si="7"/>
        <v/>
      </c>
    </row>
    <row r="62" spans="1:18" s="80" customFormat="1" ht="15" hidden="1" customHeight="1" x14ac:dyDescent="0.25">
      <c r="A62" s="243" t="str">
        <f t="shared" si="8"/>
        <v/>
      </c>
      <c r="B62" s="253" t="str">
        <f t="shared" si="10"/>
        <v>LOUHOHO NOA</v>
      </c>
      <c r="C62" s="253">
        <f>IFERROR(VLOOKUP(B62,Tableau3[[NOM Prenom]:[N° Licence]],2,0),"NL")</f>
        <v>2143597</v>
      </c>
      <c r="D62" s="247"/>
      <c r="E62" s="315" t="s">
        <v>543</v>
      </c>
      <c r="F62" s="315" t="s">
        <v>544</v>
      </c>
      <c r="G62" s="315" t="s">
        <v>43</v>
      </c>
      <c r="H62" s="269"/>
      <c r="I62" s="270" t="e">
        <f>LOOKUP(H62,'TABLE COTATION'!$B$4:$B$44,'TABLE COTATION'!$A$4:$A$44)</f>
        <v>#N/A</v>
      </c>
      <c r="J62" s="271"/>
      <c r="K62" s="272" t="e">
        <f>LOOKUP(J62,'TABLE COTATION'!$C$4:$C$44,'TABLE COTATION'!$A$4:$A$44)</f>
        <v>#N/A</v>
      </c>
      <c r="L62" s="273"/>
      <c r="M62" s="274" t="e">
        <f>LOOKUP(L62,'TABLE COTATION'!$F$4:$F$44,'TABLE COTATION'!$H$4:$H$44)</f>
        <v>#N/A</v>
      </c>
      <c r="N62" s="275"/>
      <c r="O62" s="276" t="e">
        <f>LOOKUP(N62,'TABLE COTATION'!$G$4:$G$44,'TABLE COTATION'!$H$4:$H$44)</f>
        <v>#N/A</v>
      </c>
      <c r="P62" s="317">
        <f t="shared" si="9"/>
        <v>0</v>
      </c>
      <c r="Q62" s="318" t="str">
        <f t="shared" si="7"/>
        <v/>
      </c>
    </row>
    <row r="63" spans="1:18" s="80" customFormat="1" ht="15" hidden="1" customHeight="1" x14ac:dyDescent="0.25">
      <c r="A63" s="243" t="str">
        <f t="shared" si="8"/>
        <v/>
      </c>
      <c r="B63" s="253" t="str">
        <f t="shared" si="10"/>
        <v>MAHLA CHAMSEDDINE</v>
      </c>
      <c r="C63" s="253">
        <f>IFERROR(VLOOKUP(B63,Tableau3[[NOM Prenom]:[N° Licence]],2,0),"NL")</f>
        <v>2520833</v>
      </c>
      <c r="D63" s="247"/>
      <c r="E63" s="315" t="s">
        <v>732</v>
      </c>
      <c r="F63" s="315" t="s">
        <v>733</v>
      </c>
      <c r="G63" s="315" t="s">
        <v>42</v>
      </c>
      <c r="H63" s="269"/>
      <c r="I63" s="270" t="e">
        <f>LOOKUP(H63,'TABLE COTATION'!$B$4:$B$44,'TABLE COTATION'!$A$4:$A$44)</f>
        <v>#N/A</v>
      </c>
      <c r="J63" s="271"/>
      <c r="K63" s="272" t="e">
        <f>LOOKUP(J63,'TABLE COTATION'!$C$4:$C$44,'TABLE COTATION'!$A$4:$A$44)</f>
        <v>#N/A</v>
      </c>
      <c r="L63" s="273"/>
      <c r="M63" s="274" t="e">
        <f>LOOKUP(L63,'TABLE COTATION'!$F$4:$F$44,'TABLE COTATION'!$H$4:$H$44)</f>
        <v>#N/A</v>
      </c>
      <c r="N63" s="275"/>
      <c r="O63" s="276" t="e">
        <f>LOOKUP(N63,'TABLE COTATION'!$G$4:$G$44,'TABLE COTATION'!$H$4:$H$44)</f>
        <v>#N/A</v>
      </c>
      <c r="P63" s="317">
        <f t="shared" si="9"/>
        <v>0</v>
      </c>
      <c r="Q63" s="318" t="str">
        <f t="shared" si="7"/>
        <v/>
      </c>
    </row>
    <row r="64" spans="1:18" s="80" customFormat="1" ht="15" hidden="1" customHeight="1" x14ac:dyDescent="0.25">
      <c r="A64" s="243" t="str">
        <f t="shared" si="8"/>
        <v/>
      </c>
      <c r="B64" s="253" t="str">
        <f t="shared" si="10"/>
        <v>MARTEL AARON</v>
      </c>
      <c r="C64" s="253">
        <f>IFERROR(VLOOKUP(B64,Tableau3[[NOM Prenom]:[N° Licence]],2,0),"NL")</f>
        <v>2786626</v>
      </c>
      <c r="D64" s="247"/>
      <c r="E64" s="315" t="s">
        <v>685</v>
      </c>
      <c r="F64" s="315" t="s">
        <v>686</v>
      </c>
      <c r="G64" s="315" t="s">
        <v>43</v>
      </c>
      <c r="H64" s="269"/>
      <c r="I64" s="270" t="e">
        <f>LOOKUP(H64,'TABLE COTATION'!$B$4:$B$44,'TABLE COTATION'!$A$4:$A$44)</f>
        <v>#N/A</v>
      </c>
      <c r="J64" s="271"/>
      <c r="K64" s="272" t="e">
        <f>LOOKUP(J64,'TABLE COTATION'!$C$4:$C$44,'TABLE COTATION'!$A$4:$A$44)</f>
        <v>#N/A</v>
      </c>
      <c r="L64" s="273"/>
      <c r="M64" s="274" t="e">
        <f>LOOKUP(L64,'TABLE COTATION'!$F$4:$F$44,'TABLE COTATION'!$H$4:$H$44)</f>
        <v>#N/A</v>
      </c>
      <c r="N64" s="275"/>
      <c r="O64" s="276" t="e">
        <f>LOOKUP(N64,'TABLE COTATION'!$G$4:$G$44,'TABLE COTATION'!$H$4:$H$44)</f>
        <v>#N/A</v>
      </c>
      <c r="P64" s="317">
        <f t="shared" si="9"/>
        <v>0</v>
      </c>
      <c r="Q64" s="318" t="str">
        <f t="shared" si="7"/>
        <v/>
      </c>
    </row>
    <row r="65" spans="1:18" s="80" customFormat="1" ht="15" hidden="1" customHeight="1" x14ac:dyDescent="0.25">
      <c r="A65" s="243" t="str">
        <f t="shared" si="8"/>
        <v/>
      </c>
      <c r="B65" s="253" t="str">
        <f t="shared" si="10"/>
        <v>MAUBOUSSIN CLEMENT</v>
      </c>
      <c r="C65" s="253" t="str">
        <f>IFERROR(VLOOKUP(B65,Tableau3[[NOM Prenom]:[N° Licence]],2,0),"NL")</f>
        <v>NL</v>
      </c>
      <c r="D65" s="257"/>
      <c r="E65" s="315" t="s">
        <v>798</v>
      </c>
      <c r="F65" s="315" t="s">
        <v>486</v>
      </c>
      <c r="G65" s="315" t="s">
        <v>45</v>
      </c>
      <c r="H65" s="269"/>
      <c r="I65" s="270" t="e">
        <f>LOOKUP(H65,'TABLE COTATION'!$B$4:$B$44,'TABLE COTATION'!$A$4:$A$44)</f>
        <v>#N/A</v>
      </c>
      <c r="J65" s="271"/>
      <c r="K65" s="272" t="e">
        <f>LOOKUP(J65,'TABLE COTATION'!$C$4:$C$44,'TABLE COTATION'!$A$4:$A$44)</f>
        <v>#N/A</v>
      </c>
      <c r="L65" s="273"/>
      <c r="M65" s="274" t="e">
        <f>LOOKUP(L65,'TABLE COTATION'!$F$4:$F$44,'TABLE COTATION'!$H$4:$H$44)</f>
        <v>#N/A</v>
      </c>
      <c r="N65" s="275"/>
      <c r="O65" s="276" t="e">
        <f>LOOKUP(N65,'TABLE COTATION'!$G$4:$G$44,'TABLE COTATION'!$H$4:$H$44)</f>
        <v>#N/A</v>
      </c>
      <c r="P65" s="317">
        <f t="shared" si="9"/>
        <v>0</v>
      </c>
      <c r="Q65" s="318" t="str">
        <f t="shared" si="7"/>
        <v/>
      </c>
    </row>
    <row r="66" spans="1:18" s="80" customFormat="1" ht="15" hidden="1" customHeight="1" x14ac:dyDescent="0.25">
      <c r="A66" s="243" t="str">
        <f t="shared" si="8"/>
        <v/>
      </c>
      <c r="B66" s="253" t="str">
        <f t="shared" si="10"/>
        <v>MENDONCA TIAGO</v>
      </c>
      <c r="C66" s="253">
        <f>IFERROR(VLOOKUP(B66,Tableau3[[NOM Prenom]:[N° Licence]],2,0),"NL")</f>
        <v>2786643</v>
      </c>
      <c r="D66" s="247"/>
      <c r="E66" s="315" t="s">
        <v>687</v>
      </c>
      <c r="F66" s="315" t="s">
        <v>688</v>
      </c>
      <c r="G66" s="315" t="s">
        <v>43</v>
      </c>
      <c r="H66" s="269"/>
      <c r="I66" s="270" t="e">
        <f>LOOKUP(H66,'TABLE COTATION'!$B$4:$B$44,'TABLE COTATION'!$A$4:$A$44)</f>
        <v>#N/A</v>
      </c>
      <c r="J66" s="271"/>
      <c r="K66" s="272" t="e">
        <f>LOOKUP(J66,'TABLE COTATION'!$C$4:$C$44,'TABLE COTATION'!$A$4:$A$44)</f>
        <v>#N/A</v>
      </c>
      <c r="L66" s="273"/>
      <c r="M66" s="274" t="e">
        <f>LOOKUP(L66,'TABLE COTATION'!$F$4:$F$44,'TABLE COTATION'!$H$4:$H$44)</f>
        <v>#N/A</v>
      </c>
      <c r="N66" s="275"/>
      <c r="O66" s="276" t="e">
        <f>LOOKUP(N66,'TABLE COTATION'!$G$4:$G$44,'TABLE COTATION'!$H$4:$H$44)</f>
        <v>#N/A</v>
      </c>
      <c r="P66" s="317">
        <f t="shared" si="9"/>
        <v>0</v>
      </c>
      <c r="Q66" s="318" t="str">
        <f t="shared" si="7"/>
        <v/>
      </c>
    </row>
    <row r="67" spans="1:18" s="80" customFormat="1" ht="15" hidden="1" customHeight="1" x14ac:dyDescent="0.25">
      <c r="A67" s="243" t="str">
        <f t="shared" si="8"/>
        <v/>
      </c>
      <c r="B67" s="253" t="str">
        <f t="shared" si="10"/>
        <v>MONNEAUX BENJAMIN</v>
      </c>
      <c r="C67" s="253">
        <f>IFERROR(VLOOKUP(B67,Tableau3[[NOM Prenom]:[N° Licence]],2,0),"NL")</f>
        <v>2298689</v>
      </c>
      <c r="D67" s="247"/>
      <c r="E67" s="315" t="s">
        <v>689</v>
      </c>
      <c r="F67" s="315" t="s">
        <v>690</v>
      </c>
      <c r="G67" s="315" t="s">
        <v>44</v>
      </c>
      <c r="H67" s="269"/>
      <c r="I67" s="270" t="e">
        <f>LOOKUP(H67,'TABLE COTATION'!$B$4:$B$44,'TABLE COTATION'!$A$4:$A$44)</f>
        <v>#N/A</v>
      </c>
      <c r="J67" s="271"/>
      <c r="K67" s="272" t="e">
        <f>LOOKUP(J67,'TABLE COTATION'!$C$4:$C$44,'TABLE COTATION'!$A$4:$A$44)</f>
        <v>#N/A</v>
      </c>
      <c r="L67" s="273"/>
      <c r="M67" s="274" t="e">
        <f>LOOKUP(L67,'TABLE COTATION'!$F$4:$F$44,'TABLE COTATION'!$H$4:$H$44)</f>
        <v>#N/A</v>
      </c>
      <c r="N67" s="275"/>
      <c r="O67" s="276" t="e">
        <f>LOOKUP(N67,'TABLE COTATION'!$G$4:$G$44,'TABLE COTATION'!$H$4:$H$44)</f>
        <v>#N/A</v>
      </c>
      <c r="P67" s="317">
        <f t="shared" si="9"/>
        <v>0</v>
      </c>
      <c r="Q67" s="318" t="str">
        <f t="shared" si="7"/>
        <v/>
      </c>
    </row>
    <row r="68" spans="1:18" s="80" customFormat="1" ht="15" hidden="1" customHeight="1" x14ac:dyDescent="0.25">
      <c r="A68" s="243" t="str">
        <f t="shared" si="8"/>
        <v/>
      </c>
      <c r="B68" s="253" t="str">
        <f t="shared" si="10"/>
        <v>MOSCHINSKI VALLEZ ARTHUR</v>
      </c>
      <c r="C68" s="253">
        <f>IFERROR(VLOOKUP(B68,Tableau3[[NOM Prenom]:[N° Licence]],2,0),"NL")</f>
        <v>2765068</v>
      </c>
      <c r="D68" s="247"/>
      <c r="E68" s="315" t="s">
        <v>734</v>
      </c>
      <c r="F68" s="315" t="s">
        <v>545</v>
      </c>
      <c r="G68" s="315" t="s">
        <v>42</v>
      </c>
      <c r="H68" s="269"/>
      <c r="I68" s="270" t="e">
        <f>LOOKUP(H68,'TABLE COTATION'!$B$4:$B$44,'TABLE COTATION'!$A$4:$A$44)</f>
        <v>#N/A</v>
      </c>
      <c r="J68" s="271"/>
      <c r="K68" s="272" t="e">
        <f>LOOKUP(J68,'TABLE COTATION'!$C$4:$C$44,'TABLE COTATION'!$A$4:$A$44)</f>
        <v>#N/A</v>
      </c>
      <c r="L68" s="273"/>
      <c r="M68" s="274" t="e">
        <f>LOOKUP(L68,'TABLE COTATION'!$F$4:$F$44,'TABLE COTATION'!$H$4:$H$44)</f>
        <v>#N/A</v>
      </c>
      <c r="N68" s="275"/>
      <c r="O68" s="276" t="e">
        <f>LOOKUP(N68,'TABLE COTATION'!$G$4:$G$44,'TABLE COTATION'!$H$4:$H$44)</f>
        <v>#N/A</v>
      </c>
      <c r="P68" s="317">
        <f t="shared" si="9"/>
        <v>0</v>
      </c>
      <c r="Q68" s="318" t="str">
        <f t="shared" si="7"/>
        <v/>
      </c>
    </row>
    <row r="69" spans="1:18" s="80" customFormat="1" ht="15" customHeight="1" x14ac:dyDescent="0.2">
      <c r="A69" s="243">
        <f t="shared" si="8"/>
        <v>28</v>
      </c>
      <c r="B69" s="253" t="str">
        <f t="shared" si="10"/>
        <v>VERNEUIL LOUIS</v>
      </c>
      <c r="C69" s="253">
        <f>IFERROR(VLOOKUP(B69,Tableau3[[NOM Prenom]:[N° Licence]],2,0),"NL")</f>
        <v>2786612</v>
      </c>
      <c r="D69" s="257" t="s">
        <v>809</v>
      </c>
      <c r="E69" s="315" t="s">
        <v>712</v>
      </c>
      <c r="F69" s="315" t="s">
        <v>539</v>
      </c>
      <c r="G69" s="315" t="s">
        <v>43</v>
      </c>
      <c r="H69" s="269">
        <v>8.6</v>
      </c>
      <c r="I69" s="270">
        <f>LOOKUP(H69,'TABLE COTATION'!$B$4:$B$44,'TABLE COTATION'!$A$4:$A$44)</f>
        <v>15</v>
      </c>
      <c r="J69" s="271">
        <v>1.45</v>
      </c>
      <c r="K69" s="272">
        <f>LOOKUP(J69,'TABLE COTATION'!$C$4:$C$44,'TABLE COTATION'!$A$4:$A$44)</f>
        <v>24</v>
      </c>
      <c r="L69" s="273">
        <v>2.9</v>
      </c>
      <c r="M69" s="274">
        <f>LOOKUP(L69,'TABLE COTATION'!$F$4:$F$44,'TABLE COTATION'!$H$4:$H$44)</f>
        <v>15</v>
      </c>
      <c r="N69" s="275">
        <v>5.25</v>
      </c>
      <c r="O69" s="276">
        <f>LOOKUP(N69,'TABLE COTATION'!$G$4:$G$44,'TABLE COTATION'!$H$4:$H$44)</f>
        <v>17</v>
      </c>
      <c r="P69" s="317">
        <f t="shared" si="9"/>
        <v>71</v>
      </c>
      <c r="Q69" s="318">
        <f t="shared" ref="Q69:Q100" si="11">IF(P69=0,"",RANK(P69,$P$5:$P$120))</f>
        <v>28</v>
      </c>
      <c r="R69" s="1"/>
    </row>
    <row r="70" spans="1:18" s="80" customFormat="1" ht="15" hidden="1" customHeight="1" x14ac:dyDescent="0.25">
      <c r="A70" s="243" t="str">
        <f t="shared" si="8"/>
        <v/>
      </c>
      <c r="B70" s="253" t="str">
        <f t="shared" si="10"/>
        <v>PEPIN TIMOTHEE</v>
      </c>
      <c r="C70" s="253">
        <f>IFERROR(VLOOKUP(B70,Tableau3[[NOM Prenom]:[N° Licence]],2,0),"NL")</f>
        <v>2798458</v>
      </c>
      <c r="D70" s="247"/>
      <c r="E70" s="315" t="s">
        <v>691</v>
      </c>
      <c r="F70" s="315" t="s">
        <v>631</v>
      </c>
      <c r="G70" s="315" t="s">
        <v>44</v>
      </c>
      <c r="H70" s="269"/>
      <c r="I70" s="270" t="e">
        <f>LOOKUP(H70,'TABLE COTATION'!$B$4:$B$44,'TABLE COTATION'!$A$4:$A$44)</f>
        <v>#N/A</v>
      </c>
      <c r="J70" s="271"/>
      <c r="K70" s="272" t="e">
        <f>LOOKUP(J70,'TABLE COTATION'!$C$4:$C$44,'TABLE COTATION'!$A$4:$A$44)</f>
        <v>#N/A</v>
      </c>
      <c r="L70" s="273"/>
      <c r="M70" s="274" t="e">
        <f>LOOKUP(L70,'TABLE COTATION'!$F$4:$F$44,'TABLE COTATION'!$H$4:$H$44)</f>
        <v>#N/A</v>
      </c>
      <c r="N70" s="275"/>
      <c r="O70" s="276" t="e">
        <f>LOOKUP(N70,'TABLE COTATION'!$G$4:$G$44,'TABLE COTATION'!$H$4:$H$44)</f>
        <v>#N/A</v>
      </c>
      <c r="P70" s="317">
        <f t="shared" si="9"/>
        <v>0</v>
      </c>
      <c r="Q70" s="318" t="str">
        <f t="shared" si="11"/>
        <v/>
      </c>
    </row>
    <row r="71" spans="1:18" s="80" customFormat="1" ht="15" customHeight="1" x14ac:dyDescent="0.25">
      <c r="A71" s="243">
        <f t="shared" ref="A71:A102" si="12">Q71</f>
        <v>30</v>
      </c>
      <c r="B71" s="253" t="str">
        <f t="shared" si="10"/>
        <v>LAROUSSE MERLIN</v>
      </c>
      <c r="C71" s="253" t="str">
        <f>IFERROR(VLOOKUP(B71,Tableau3[[NOM Prenom]:[N° Licence]],2,0),"NL")</f>
        <v>NL</v>
      </c>
      <c r="D71" s="257" t="s">
        <v>809</v>
      </c>
      <c r="E71" s="315" t="s">
        <v>794</v>
      </c>
      <c r="F71" s="315" t="s">
        <v>795</v>
      </c>
      <c r="G71" s="315" t="s">
        <v>45</v>
      </c>
      <c r="H71" s="269">
        <v>8.5</v>
      </c>
      <c r="I71" s="270">
        <f>LOOKUP(H71,'TABLE COTATION'!$B$4:$B$44,'TABLE COTATION'!$A$4:$A$44)</f>
        <v>17</v>
      </c>
      <c r="J71" s="271">
        <v>2.02</v>
      </c>
      <c r="K71" s="272">
        <f>LOOKUP(J71,'TABLE COTATION'!$C$4:$C$44,'TABLE COTATION'!$A$4:$A$44)</f>
        <v>15</v>
      </c>
      <c r="L71" s="273">
        <v>2.95</v>
      </c>
      <c r="M71" s="274">
        <f>LOOKUP(L71,'TABLE COTATION'!$F$4:$F$44,'TABLE COTATION'!$H$4:$H$44)</f>
        <v>15</v>
      </c>
      <c r="N71" s="275">
        <v>6</v>
      </c>
      <c r="O71" s="276">
        <f>LOOKUP(N71,'TABLE COTATION'!$G$4:$G$44,'TABLE COTATION'!$H$4:$H$44)</f>
        <v>20</v>
      </c>
      <c r="P71" s="317">
        <f t="shared" ref="P71:P102" si="13">IFERROR(I71+K71+M71+O71,0)</f>
        <v>67</v>
      </c>
      <c r="Q71" s="318">
        <f t="shared" si="11"/>
        <v>30</v>
      </c>
    </row>
    <row r="72" spans="1:18" s="80" customFormat="1" ht="15" hidden="1" customHeight="1" x14ac:dyDescent="0.25">
      <c r="A72" s="243" t="str">
        <f t="shared" si="12"/>
        <v/>
      </c>
      <c r="B72" s="253" t="str">
        <f t="shared" si="10"/>
        <v>PILETTA ROISSARD VICTOR</v>
      </c>
      <c r="C72" s="253">
        <f>IFERROR(VLOOKUP(B72,Tableau3[[NOM Prenom]:[N° Licence]],2,0),"NL")</f>
        <v>2794662</v>
      </c>
      <c r="D72" s="247"/>
      <c r="E72" s="315" t="s">
        <v>693</v>
      </c>
      <c r="F72" s="315" t="s">
        <v>546</v>
      </c>
      <c r="G72" s="315" t="s">
        <v>44</v>
      </c>
      <c r="H72" s="269"/>
      <c r="I72" s="270" t="e">
        <f>LOOKUP(H72,'TABLE COTATION'!$B$4:$B$44,'TABLE COTATION'!$A$4:$A$44)</f>
        <v>#N/A</v>
      </c>
      <c r="J72" s="271"/>
      <c r="K72" s="272" t="e">
        <f>LOOKUP(J72,'TABLE COTATION'!$C$4:$C$44,'TABLE COTATION'!$A$4:$A$44)</f>
        <v>#N/A</v>
      </c>
      <c r="L72" s="273"/>
      <c r="M72" s="274" t="e">
        <f>LOOKUP(L72,'TABLE COTATION'!$F$4:$F$44,'TABLE COTATION'!$H$4:$H$44)</f>
        <v>#N/A</v>
      </c>
      <c r="N72" s="275"/>
      <c r="O72" s="276" t="e">
        <f>LOOKUP(N72,'TABLE COTATION'!$G$4:$G$44,'TABLE COTATION'!$H$4:$H$44)</f>
        <v>#N/A</v>
      </c>
      <c r="P72" s="317">
        <f t="shared" si="13"/>
        <v>0</v>
      </c>
      <c r="Q72" s="318" t="str">
        <f t="shared" si="11"/>
        <v/>
      </c>
    </row>
    <row r="73" spans="1:18" s="80" customFormat="1" ht="15" hidden="1" customHeight="1" x14ac:dyDescent="0.25">
      <c r="A73" s="243" t="str">
        <f t="shared" si="12"/>
        <v/>
      </c>
      <c r="B73" s="253" t="str">
        <f t="shared" si="10"/>
        <v>POINT HUGO</v>
      </c>
      <c r="C73" s="253">
        <f>IFERROR(VLOOKUP(B73,Tableau3[[NOM Prenom]:[N° Licence]],2,0),"NL")</f>
        <v>2699620</v>
      </c>
      <c r="D73" s="247"/>
      <c r="E73" s="315" t="s">
        <v>694</v>
      </c>
      <c r="F73" s="315" t="s">
        <v>547</v>
      </c>
      <c r="G73" s="315" t="s">
        <v>44</v>
      </c>
      <c r="H73" s="269"/>
      <c r="I73" s="270" t="e">
        <f>LOOKUP(H73,'TABLE COTATION'!$B$4:$B$44,'TABLE COTATION'!$A$4:$A$44)</f>
        <v>#N/A</v>
      </c>
      <c r="J73" s="271"/>
      <c r="K73" s="272" t="e">
        <f>LOOKUP(J73,'TABLE COTATION'!$C$4:$C$44,'TABLE COTATION'!$A$4:$A$44)</f>
        <v>#N/A</v>
      </c>
      <c r="L73" s="273"/>
      <c r="M73" s="274" t="e">
        <f>LOOKUP(L73,'TABLE COTATION'!$F$4:$F$44,'TABLE COTATION'!$H$4:$H$44)</f>
        <v>#N/A</v>
      </c>
      <c r="N73" s="275"/>
      <c r="O73" s="276" t="e">
        <f>LOOKUP(N73,'TABLE COTATION'!$G$4:$G$44,'TABLE COTATION'!$H$4:$H$44)</f>
        <v>#N/A</v>
      </c>
      <c r="P73" s="317">
        <f t="shared" si="13"/>
        <v>0</v>
      </c>
      <c r="Q73" s="318" t="str">
        <f t="shared" si="11"/>
        <v/>
      </c>
    </row>
    <row r="74" spans="1:18" s="80" customFormat="1" ht="15" customHeight="1" x14ac:dyDescent="0.2">
      <c r="A74" s="243">
        <f t="shared" si="12"/>
        <v>31</v>
      </c>
      <c r="B74" s="253" t="str">
        <f t="shared" si="10"/>
        <v>TCHAMAHA JULES</v>
      </c>
      <c r="C74" s="253">
        <f>IFERROR(VLOOKUP(B74,Tableau3[[NOM Prenom]:[N° Licence]],2,0),"NL")</f>
        <v>2784449</v>
      </c>
      <c r="D74" s="257" t="s">
        <v>809</v>
      </c>
      <c r="E74" s="315" t="s">
        <v>742</v>
      </c>
      <c r="F74" s="315" t="s">
        <v>551</v>
      </c>
      <c r="G74" s="315" t="s">
        <v>42</v>
      </c>
      <c r="H74" s="269">
        <v>8.9</v>
      </c>
      <c r="I74" s="270">
        <f>LOOKUP(H74,'TABLE COTATION'!$B$4:$B$44,'TABLE COTATION'!$A$4:$A$44)</f>
        <v>10</v>
      </c>
      <c r="J74" s="271">
        <v>1.39</v>
      </c>
      <c r="K74" s="272">
        <f>LOOKUP(J74,'TABLE COTATION'!$C$4:$C$44,'TABLE COTATION'!$A$4:$A$44)</f>
        <v>27</v>
      </c>
      <c r="L74" s="273">
        <v>2.6</v>
      </c>
      <c r="M74" s="274">
        <f>LOOKUP(L74,'TABLE COTATION'!$F$4:$F$44,'TABLE COTATION'!$H$4:$H$44)</f>
        <v>12</v>
      </c>
      <c r="N74" s="275">
        <v>5</v>
      </c>
      <c r="O74" s="276">
        <f>LOOKUP(N74,'TABLE COTATION'!$G$4:$G$44,'TABLE COTATION'!$H$4:$H$44)</f>
        <v>16</v>
      </c>
      <c r="P74" s="317">
        <f t="shared" si="13"/>
        <v>65</v>
      </c>
      <c r="Q74" s="318">
        <f t="shared" si="11"/>
        <v>31</v>
      </c>
      <c r="R74" s="1"/>
    </row>
    <row r="75" spans="1:18" s="80" customFormat="1" ht="15" hidden="1" customHeight="1" x14ac:dyDescent="0.25">
      <c r="A75" s="243" t="str">
        <f t="shared" si="12"/>
        <v/>
      </c>
      <c r="B75" s="253" t="str">
        <f t="shared" si="10"/>
        <v>RAFART LECONTE DIMITRI</v>
      </c>
      <c r="C75" s="253">
        <f>IFERROR(VLOOKUP(B75,Tableau3[[NOM Prenom]:[N° Licence]],2,0),"NL")</f>
        <v>2753910</v>
      </c>
      <c r="D75" s="247"/>
      <c r="E75" s="315" t="s">
        <v>695</v>
      </c>
      <c r="F75" s="315" t="s">
        <v>696</v>
      </c>
      <c r="G75" s="315" t="s">
        <v>43</v>
      </c>
      <c r="H75" s="269"/>
      <c r="I75" s="270" t="e">
        <f>LOOKUP(H75,'TABLE COTATION'!$B$4:$B$44,'TABLE COTATION'!$A$4:$A$44)</f>
        <v>#N/A</v>
      </c>
      <c r="J75" s="271"/>
      <c r="K75" s="272" t="e">
        <f>LOOKUP(J75,'TABLE COTATION'!$C$4:$C$44,'TABLE COTATION'!$A$4:$A$44)</f>
        <v>#N/A</v>
      </c>
      <c r="L75" s="273"/>
      <c r="M75" s="274" t="e">
        <f>LOOKUP(L75,'TABLE COTATION'!$F$4:$F$44,'TABLE COTATION'!$H$4:$H$44)</f>
        <v>#N/A</v>
      </c>
      <c r="N75" s="275"/>
      <c r="O75" s="276" t="e">
        <f>LOOKUP(N75,'TABLE COTATION'!$G$4:$G$44,'TABLE COTATION'!$H$4:$H$44)</f>
        <v>#N/A</v>
      </c>
      <c r="P75" s="317">
        <f t="shared" si="13"/>
        <v>0</v>
      </c>
      <c r="Q75" s="318" t="str">
        <f t="shared" si="11"/>
        <v/>
      </c>
    </row>
    <row r="76" spans="1:18" ht="18" x14ac:dyDescent="0.2">
      <c r="A76" s="243">
        <f t="shared" si="12"/>
        <v>32</v>
      </c>
      <c r="B76" s="253" t="str">
        <f t="shared" si="10"/>
        <v>DUDONS GABRIEL</v>
      </c>
      <c r="C76" s="253">
        <f>IFERROR(VLOOKUP(B76,Tableau3[[NOM Prenom]:[N° Licence]],2,0),"NL")</f>
        <v>2669982</v>
      </c>
      <c r="D76" s="257" t="s">
        <v>809</v>
      </c>
      <c r="E76" s="315" t="s">
        <v>492</v>
      </c>
      <c r="F76" s="315" t="s">
        <v>530</v>
      </c>
      <c r="G76" s="315" t="s">
        <v>43</v>
      </c>
      <c r="H76" s="269">
        <v>9.1</v>
      </c>
      <c r="I76" s="270">
        <f>LOOKUP(H76,'TABLE COTATION'!$B$4:$B$44,'TABLE COTATION'!$A$4:$A$44)</f>
        <v>8</v>
      </c>
      <c r="J76" s="271">
        <v>1.32</v>
      </c>
      <c r="K76" s="272">
        <f>LOOKUP(J76,'TABLE COTATION'!$C$4:$C$44,'TABLE COTATION'!$A$4:$A$44)</f>
        <v>30</v>
      </c>
      <c r="L76" s="273">
        <v>2.4500000000000002</v>
      </c>
      <c r="M76" s="274">
        <f>LOOKUP(L76,'TABLE COTATION'!$F$4:$F$44,'TABLE COTATION'!$H$4:$H$44)</f>
        <v>10</v>
      </c>
      <c r="N76" s="275">
        <v>5</v>
      </c>
      <c r="O76" s="276">
        <f>LOOKUP(N76,'TABLE COTATION'!$G$4:$G$44,'TABLE COTATION'!$H$4:$H$44)</f>
        <v>16</v>
      </c>
      <c r="P76" s="317">
        <f t="shared" si="13"/>
        <v>64</v>
      </c>
      <c r="Q76" s="318">
        <f t="shared" si="11"/>
        <v>32</v>
      </c>
      <c r="R76" s="80"/>
    </row>
    <row r="77" spans="1:18" ht="18" hidden="1" x14ac:dyDescent="0.2">
      <c r="A77" s="243" t="str">
        <f t="shared" si="12"/>
        <v/>
      </c>
      <c r="B77" s="253" t="str">
        <f t="shared" si="10"/>
        <v>ROBCIS ALIX</v>
      </c>
      <c r="C77" s="253">
        <f>IFERROR(VLOOKUP(B77,Tableau3[[NOM Prenom]:[N° Licence]],2,0),"NL")</f>
        <v>2713555</v>
      </c>
      <c r="D77" s="247"/>
      <c r="E77" s="315" t="s">
        <v>738</v>
      </c>
      <c r="F77" s="315" t="s">
        <v>739</v>
      </c>
      <c r="G77" s="315" t="s">
        <v>42</v>
      </c>
      <c r="H77" s="269"/>
      <c r="I77" s="270" t="e">
        <f>LOOKUP(H77,'TABLE COTATION'!$B$4:$B$44,'TABLE COTATION'!$A$4:$A$44)</f>
        <v>#N/A</v>
      </c>
      <c r="J77" s="271"/>
      <c r="K77" s="272" t="e">
        <f>LOOKUP(J77,'TABLE COTATION'!$C$4:$C$44,'TABLE COTATION'!$A$4:$A$44)</f>
        <v>#N/A</v>
      </c>
      <c r="L77" s="273"/>
      <c r="M77" s="274" t="e">
        <f>LOOKUP(L77,'TABLE COTATION'!$F$4:$F$44,'TABLE COTATION'!$H$4:$H$44)</f>
        <v>#N/A</v>
      </c>
      <c r="N77" s="275"/>
      <c r="O77" s="276" t="e">
        <f>LOOKUP(N77,'TABLE COTATION'!$G$4:$G$44,'TABLE COTATION'!$H$4:$H$44)</f>
        <v>#N/A</v>
      </c>
      <c r="P77" s="317">
        <f t="shared" si="13"/>
        <v>0</v>
      </c>
      <c r="Q77" s="318" t="str">
        <f t="shared" si="11"/>
        <v/>
      </c>
    </row>
    <row r="78" spans="1:18" ht="18" x14ac:dyDescent="0.3">
      <c r="A78" s="349">
        <f t="shared" si="12"/>
        <v>32</v>
      </c>
      <c r="B78" s="254"/>
      <c r="C78" s="254"/>
      <c r="D78" s="257" t="s">
        <v>809</v>
      </c>
      <c r="E78" s="315" t="s">
        <v>810</v>
      </c>
      <c r="F78" s="315" t="s">
        <v>495</v>
      </c>
      <c r="G78" s="315" t="s">
        <v>42</v>
      </c>
      <c r="H78" s="269">
        <v>9.5</v>
      </c>
      <c r="I78" s="270">
        <f>LOOKUP(H78,'TABLE COTATION'!$B$4:$B$44,'TABLE COTATION'!$A$4:$A$44)</f>
        <v>4</v>
      </c>
      <c r="J78" s="271">
        <v>1.34</v>
      </c>
      <c r="K78" s="272">
        <f>LOOKUP(J78,'TABLE COTATION'!$C$4:$C$44,'TABLE COTATION'!$A$4:$A$44)</f>
        <v>29</v>
      </c>
      <c r="L78" s="273">
        <v>2.9</v>
      </c>
      <c r="M78" s="274">
        <f>LOOKUP(L78,'TABLE COTATION'!$F$4:$F$44,'TABLE COTATION'!$H$4:$H$44)</f>
        <v>15</v>
      </c>
      <c r="N78" s="275">
        <v>5</v>
      </c>
      <c r="O78" s="276">
        <f>LOOKUP(N78,'TABLE COTATION'!$G$4:$G$44,'TABLE COTATION'!$H$4:$H$44)</f>
        <v>16</v>
      </c>
      <c r="P78" s="317">
        <f t="shared" si="13"/>
        <v>64</v>
      </c>
      <c r="Q78" s="318">
        <f t="shared" si="11"/>
        <v>32</v>
      </c>
      <c r="R78" s="1" t="s">
        <v>813</v>
      </c>
    </row>
    <row r="79" spans="1:18" ht="18" hidden="1" x14ac:dyDescent="0.2">
      <c r="A79" s="243" t="str">
        <f t="shared" si="12"/>
        <v/>
      </c>
      <c r="B79" s="253" t="str">
        <f t="shared" ref="B79:B100" si="14">E79&amp;" "&amp;F79</f>
        <v>ROGER ANTOINE</v>
      </c>
      <c r="C79" s="253">
        <f>IFERROR(VLOOKUP(B79,Tableau3[[NOM Prenom]:[N° Licence]],2,0),"NL")</f>
        <v>2805483</v>
      </c>
      <c r="D79" s="247"/>
      <c r="E79" s="315" t="s">
        <v>698</v>
      </c>
      <c r="F79" s="315" t="s">
        <v>548</v>
      </c>
      <c r="G79" s="315" t="s">
        <v>46</v>
      </c>
      <c r="H79" s="269"/>
      <c r="I79" s="270" t="e">
        <f>LOOKUP(H79,'TABLE COTATION'!$B$4:$B$44,'TABLE COTATION'!$A$4:$A$44)</f>
        <v>#N/A</v>
      </c>
      <c r="J79" s="271"/>
      <c r="K79" s="272" t="e">
        <f>LOOKUP(J79,'TABLE COTATION'!$C$4:$C$44,'TABLE COTATION'!$A$4:$A$44)</f>
        <v>#N/A</v>
      </c>
      <c r="L79" s="273"/>
      <c r="M79" s="274" t="e">
        <f>LOOKUP(L79,'TABLE COTATION'!$F$4:$F$44,'TABLE COTATION'!$H$4:$H$44)</f>
        <v>#N/A</v>
      </c>
      <c r="N79" s="275"/>
      <c r="O79" s="276" t="e">
        <f>LOOKUP(N79,'TABLE COTATION'!$G$4:$G$44,'TABLE COTATION'!$H$4:$H$44)</f>
        <v>#N/A</v>
      </c>
      <c r="P79" s="317">
        <f t="shared" si="13"/>
        <v>0</v>
      </c>
      <c r="Q79" s="318" t="str">
        <f t="shared" si="11"/>
        <v/>
      </c>
    </row>
    <row r="80" spans="1:18" ht="18" x14ac:dyDescent="0.2">
      <c r="A80" s="243">
        <f t="shared" si="12"/>
        <v>34</v>
      </c>
      <c r="B80" s="253" t="str">
        <f t="shared" si="14"/>
        <v>PREGERMAIN LENNY</v>
      </c>
      <c r="C80" s="253">
        <f>IFERROR(VLOOKUP(B80,Tableau3[[NOM Prenom]:[N° Licence]],2,0),"NL")</f>
        <v>2706811</v>
      </c>
      <c r="D80" s="257" t="s">
        <v>809</v>
      </c>
      <c r="E80" s="315" t="s">
        <v>736</v>
      </c>
      <c r="F80" s="315" t="s">
        <v>737</v>
      </c>
      <c r="G80" s="315" t="s">
        <v>42</v>
      </c>
      <c r="H80" s="269">
        <v>9.9</v>
      </c>
      <c r="I80" s="270">
        <f>LOOKUP(H80,'TABLE COTATION'!$B$4:$B$44,'TABLE COTATION'!$A$4:$A$44)</f>
        <v>1</v>
      </c>
      <c r="J80" s="271">
        <v>1.33</v>
      </c>
      <c r="K80" s="272">
        <f>LOOKUP(J80,'TABLE COTATION'!$C$4:$C$44,'TABLE COTATION'!$A$4:$A$44)</f>
        <v>30</v>
      </c>
      <c r="L80" s="273">
        <v>2.9</v>
      </c>
      <c r="M80" s="274">
        <f>LOOKUP(L80,'TABLE COTATION'!$F$4:$F$44,'TABLE COTATION'!$H$4:$H$44)</f>
        <v>15</v>
      </c>
      <c r="N80" s="275">
        <v>4.75</v>
      </c>
      <c r="O80" s="276">
        <f>LOOKUP(N80,'TABLE COTATION'!$G$4:$G$44,'TABLE COTATION'!$H$4:$H$44)</f>
        <v>15</v>
      </c>
      <c r="P80" s="317">
        <f t="shared" si="13"/>
        <v>61</v>
      </c>
      <c r="Q80" s="318">
        <f t="shared" si="11"/>
        <v>34</v>
      </c>
      <c r="R80" s="80"/>
    </row>
    <row r="81" spans="1:18" ht="18" hidden="1" x14ac:dyDescent="0.2">
      <c r="A81" s="243" t="str">
        <f t="shared" si="12"/>
        <v/>
      </c>
      <c r="B81" s="253" t="str">
        <f t="shared" si="14"/>
        <v>ROULT ADAM</v>
      </c>
      <c r="C81" s="253">
        <f>IFERROR(VLOOKUP(B81,Tableau3[[NOM Prenom]:[N° Licence]],2,0),"NL")</f>
        <v>2788322</v>
      </c>
      <c r="D81" s="247"/>
      <c r="E81" s="315" t="s">
        <v>700</v>
      </c>
      <c r="F81" s="315" t="s">
        <v>477</v>
      </c>
      <c r="G81" s="315" t="s">
        <v>43</v>
      </c>
      <c r="H81" s="269"/>
      <c r="I81" s="270" t="e">
        <f>LOOKUP(H81,'TABLE COTATION'!$B$4:$B$44,'TABLE COTATION'!$A$4:$A$44)</f>
        <v>#N/A</v>
      </c>
      <c r="J81" s="271"/>
      <c r="K81" s="272" t="e">
        <f>LOOKUP(J81,'TABLE COTATION'!$C$4:$C$44,'TABLE COTATION'!$A$4:$A$44)</f>
        <v>#N/A</v>
      </c>
      <c r="L81" s="273"/>
      <c r="M81" s="274" t="e">
        <f>LOOKUP(L81,'TABLE COTATION'!$F$4:$F$44,'TABLE COTATION'!$H$4:$H$44)</f>
        <v>#N/A</v>
      </c>
      <c r="N81" s="275"/>
      <c r="O81" s="276" t="e">
        <f>LOOKUP(N81,'TABLE COTATION'!$G$4:$G$44,'TABLE COTATION'!$H$4:$H$44)</f>
        <v>#N/A</v>
      </c>
      <c r="P81" s="317">
        <f t="shared" si="13"/>
        <v>0</v>
      </c>
      <c r="Q81" s="318" t="str">
        <f t="shared" si="11"/>
        <v/>
      </c>
    </row>
    <row r="82" spans="1:18" ht="18" hidden="1" x14ac:dyDescent="0.2">
      <c r="A82" s="243" t="str">
        <f t="shared" si="12"/>
        <v/>
      </c>
      <c r="B82" s="253" t="str">
        <f t="shared" si="14"/>
        <v>ROUSTEAU THEOPHILE</v>
      </c>
      <c r="C82" s="253">
        <f>IFERROR(VLOOKUP(B82,Tableau3[[NOM Prenom]:[N° Licence]],2,0),"NL")</f>
        <v>2620879</v>
      </c>
      <c r="D82" s="247"/>
      <c r="E82" s="315" t="s">
        <v>701</v>
      </c>
      <c r="F82" s="315" t="s">
        <v>549</v>
      </c>
      <c r="G82" s="315" t="s">
        <v>44</v>
      </c>
      <c r="H82" s="269"/>
      <c r="I82" s="270" t="e">
        <f>LOOKUP(H82,'TABLE COTATION'!$B$4:$B$44,'TABLE COTATION'!$A$4:$A$44)</f>
        <v>#N/A</v>
      </c>
      <c r="J82" s="271"/>
      <c r="K82" s="272" t="e">
        <f>LOOKUP(J82,'TABLE COTATION'!$C$4:$C$44,'TABLE COTATION'!$A$4:$A$44)</f>
        <v>#N/A</v>
      </c>
      <c r="L82" s="273"/>
      <c r="M82" s="274" t="e">
        <f>LOOKUP(L82,'TABLE COTATION'!$F$4:$F$44,'TABLE COTATION'!$H$4:$H$44)</f>
        <v>#N/A</v>
      </c>
      <c r="N82" s="275"/>
      <c r="O82" s="276" t="e">
        <f>LOOKUP(N82,'TABLE COTATION'!$G$4:$G$44,'TABLE COTATION'!$H$4:$H$44)</f>
        <v>#N/A</v>
      </c>
      <c r="P82" s="317">
        <f t="shared" si="13"/>
        <v>0</v>
      </c>
      <c r="Q82" s="318" t="str">
        <f t="shared" si="11"/>
        <v/>
      </c>
    </row>
    <row r="83" spans="1:18" ht="18" hidden="1" x14ac:dyDescent="0.2">
      <c r="A83" s="243" t="str">
        <f t="shared" si="12"/>
        <v/>
      </c>
      <c r="B83" s="253" t="str">
        <f t="shared" si="14"/>
        <v>RUESCHE ANTOINE</v>
      </c>
      <c r="C83" s="253">
        <f>IFERROR(VLOOKUP(B83,Tableau3[[NOM Prenom]:[N° Licence]],2,0),"NL")</f>
        <v>2812093</v>
      </c>
      <c r="D83" s="247"/>
      <c r="E83" s="315" t="s">
        <v>702</v>
      </c>
      <c r="F83" s="315" t="s">
        <v>548</v>
      </c>
      <c r="G83" s="315" t="s">
        <v>46</v>
      </c>
      <c r="H83" s="269"/>
      <c r="I83" s="270" t="e">
        <f>LOOKUP(H83,'TABLE COTATION'!$B$4:$B$44,'TABLE COTATION'!$A$4:$A$44)</f>
        <v>#N/A</v>
      </c>
      <c r="J83" s="271"/>
      <c r="K83" s="272" t="e">
        <f>LOOKUP(J83,'TABLE COTATION'!$C$4:$C$44,'TABLE COTATION'!$A$4:$A$44)</f>
        <v>#N/A</v>
      </c>
      <c r="L83" s="273"/>
      <c r="M83" s="274" t="e">
        <f>LOOKUP(L83,'TABLE COTATION'!$F$4:$F$44,'TABLE COTATION'!$H$4:$H$44)</f>
        <v>#N/A</v>
      </c>
      <c r="N83" s="275"/>
      <c r="O83" s="276" t="e">
        <f>LOOKUP(N83,'TABLE COTATION'!$G$4:$G$44,'TABLE COTATION'!$H$4:$H$44)</f>
        <v>#N/A</v>
      </c>
      <c r="P83" s="317">
        <f t="shared" si="13"/>
        <v>0</v>
      </c>
      <c r="Q83" s="318" t="str">
        <f t="shared" si="11"/>
        <v/>
      </c>
    </row>
    <row r="84" spans="1:18" ht="18" hidden="1" x14ac:dyDescent="0.2">
      <c r="A84" s="243" t="str">
        <f t="shared" si="12"/>
        <v/>
      </c>
      <c r="B84" s="253" t="str">
        <f t="shared" si="14"/>
        <v>RUPERT LOUIS</v>
      </c>
      <c r="C84" s="253">
        <f>IFERROR(VLOOKUP(B84,Tableau3[[NOM Prenom]:[N° Licence]],2,0),"NL")</f>
        <v>2785450</v>
      </c>
      <c r="D84" s="247"/>
      <c r="E84" s="315" t="s">
        <v>703</v>
      </c>
      <c r="F84" s="315" t="s">
        <v>539</v>
      </c>
      <c r="G84" s="315" t="s">
        <v>43</v>
      </c>
      <c r="H84" s="269"/>
      <c r="I84" s="270" t="e">
        <f>LOOKUP(H84,'TABLE COTATION'!$B$4:$B$44,'TABLE COTATION'!$A$4:$A$44)</f>
        <v>#N/A</v>
      </c>
      <c r="J84" s="271"/>
      <c r="K84" s="272" t="e">
        <f>LOOKUP(J84,'TABLE COTATION'!$C$4:$C$44,'TABLE COTATION'!$A$4:$A$44)</f>
        <v>#N/A</v>
      </c>
      <c r="L84" s="273"/>
      <c r="M84" s="274" t="e">
        <f>LOOKUP(L84,'TABLE COTATION'!$F$4:$F$44,'TABLE COTATION'!$H$4:$H$44)</f>
        <v>#N/A</v>
      </c>
      <c r="N84" s="275"/>
      <c r="O84" s="276" t="e">
        <f>LOOKUP(N84,'TABLE COTATION'!$G$4:$G$44,'TABLE COTATION'!$H$4:$H$44)</f>
        <v>#N/A</v>
      </c>
      <c r="P84" s="317">
        <f t="shared" si="13"/>
        <v>0</v>
      </c>
      <c r="Q84" s="318" t="str">
        <f t="shared" si="11"/>
        <v/>
      </c>
    </row>
    <row r="85" spans="1:18" ht="18" hidden="1" x14ac:dyDescent="0.2">
      <c r="A85" s="243" t="str">
        <f t="shared" si="12"/>
        <v/>
      </c>
      <c r="B85" s="253" t="str">
        <f t="shared" si="14"/>
        <v>SANAVI RAPHAEL</v>
      </c>
      <c r="C85" s="253">
        <f>IFERROR(VLOOKUP(B85,Tableau3[[NOM Prenom]:[N° Licence]],2,0),"NL")</f>
        <v>2799909</v>
      </c>
      <c r="D85" s="247"/>
      <c r="E85" s="315" t="s">
        <v>704</v>
      </c>
      <c r="F85" s="315" t="s">
        <v>533</v>
      </c>
      <c r="G85" s="315" t="s">
        <v>44</v>
      </c>
      <c r="H85" s="269"/>
      <c r="I85" s="270" t="e">
        <f>LOOKUP(H85,'TABLE COTATION'!$B$4:$B$44,'TABLE COTATION'!$A$4:$A$44)</f>
        <v>#N/A</v>
      </c>
      <c r="J85" s="271"/>
      <c r="K85" s="272" t="e">
        <f>LOOKUP(J85,'TABLE COTATION'!$C$4:$C$44,'TABLE COTATION'!$A$4:$A$44)</f>
        <v>#N/A</v>
      </c>
      <c r="L85" s="273"/>
      <c r="M85" s="274" t="e">
        <f>LOOKUP(L85,'TABLE COTATION'!$F$4:$F$44,'TABLE COTATION'!$H$4:$H$44)</f>
        <v>#N/A</v>
      </c>
      <c r="N85" s="275"/>
      <c r="O85" s="276" t="e">
        <f>LOOKUP(N85,'TABLE COTATION'!$G$4:$G$44,'TABLE COTATION'!$H$4:$H$44)</f>
        <v>#N/A</v>
      </c>
      <c r="P85" s="317">
        <f t="shared" si="13"/>
        <v>0</v>
      </c>
      <c r="Q85" s="318" t="str">
        <f t="shared" si="11"/>
        <v/>
      </c>
    </row>
    <row r="86" spans="1:18" ht="18" hidden="1" x14ac:dyDescent="0.2">
      <c r="A86" s="243" t="str">
        <f t="shared" si="12"/>
        <v/>
      </c>
      <c r="B86" s="253" t="str">
        <f t="shared" si="14"/>
        <v>SAVREUX HIS DARIAN</v>
      </c>
      <c r="C86" s="253">
        <f>IFERROR(VLOOKUP(B86,Tableau3[[NOM Prenom]:[N° Licence]],2,0),"NL")</f>
        <v>2389538</v>
      </c>
      <c r="D86" s="247"/>
      <c r="E86" s="315" t="s">
        <v>519</v>
      </c>
      <c r="F86" s="315" t="s">
        <v>705</v>
      </c>
      <c r="G86" s="315" t="s">
        <v>46</v>
      </c>
      <c r="H86" s="269"/>
      <c r="I86" s="270" t="e">
        <f>LOOKUP(H86,'TABLE COTATION'!$B$4:$B$44,'TABLE COTATION'!$A$4:$A$44)</f>
        <v>#N/A</v>
      </c>
      <c r="J86" s="271"/>
      <c r="K86" s="272" t="e">
        <f>LOOKUP(J86,'TABLE COTATION'!$C$4:$C$44,'TABLE COTATION'!$A$4:$A$44)</f>
        <v>#N/A</v>
      </c>
      <c r="L86" s="273"/>
      <c r="M86" s="274" t="e">
        <f>LOOKUP(L86,'TABLE COTATION'!$F$4:$F$44,'TABLE COTATION'!$H$4:$H$44)</f>
        <v>#N/A</v>
      </c>
      <c r="N86" s="275"/>
      <c r="O86" s="276" t="e">
        <f>LOOKUP(N86,'TABLE COTATION'!$G$4:$G$44,'TABLE COTATION'!$H$4:$H$44)</f>
        <v>#N/A</v>
      </c>
      <c r="P86" s="317">
        <f t="shared" si="13"/>
        <v>0</v>
      </c>
      <c r="Q86" s="318" t="str">
        <f t="shared" si="11"/>
        <v/>
      </c>
    </row>
    <row r="87" spans="1:18" ht="18" hidden="1" x14ac:dyDescent="0.2">
      <c r="A87" s="243" t="str">
        <f t="shared" si="12"/>
        <v/>
      </c>
      <c r="B87" s="253" t="str">
        <f t="shared" si="14"/>
        <v>SIMON FLORENT</v>
      </c>
      <c r="C87" s="253">
        <f>IFERROR(VLOOKUP(B87,Tableau3[[NOM Prenom]:[N° Licence]],2,0),"NL")</f>
        <v>2785432</v>
      </c>
      <c r="D87" s="247"/>
      <c r="E87" s="315" t="s">
        <v>550</v>
      </c>
      <c r="F87" s="315" t="s">
        <v>706</v>
      </c>
      <c r="G87" s="315" t="s">
        <v>43</v>
      </c>
      <c r="H87" s="269"/>
      <c r="I87" s="270" t="e">
        <f>LOOKUP(H87,'TABLE COTATION'!$B$4:$B$44,'TABLE COTATION'!$A$4:$A$44)</f>
        <v>#N/A</v>
      </c>
      <c r="J87" s="271"/>
      <c r="K87" s="272" t="e">
        <f>LOOKUP(J87,'TABLE COTATION'!$C$4:$C$44,'TABLE COTATION'!$A$4:$A$44)</f>
        <v>#N/A</v>
      </c>
      <c r="L87" s="273"/>
      <c r="M87" s="274" t="e">
        <f>LOOKUP(L87,'TABLE COTATION'!$F$4:$F$44,'TABLE COTATION'!$H$4:$H$44)</f>
        <v>#N/A</v>
      </c>
      <c r="N87" s="275"/>
      <c r="O87" s="276" t="e">
        <f>LOOKUP(N87,'TABLE COTATION'!$G$4:$G$44,'TABLE COTATION'!$H$4:$H$44)</f>
        <v>#N/A</v>
      </c>
      <c r="P87" s="317">
        <f t="shared" si="13"/>
        <v>0</v>
      </c>
      <c r="Q87" s="318" t="str">
        <f t="shared" si="11"/>
        <v/>
      </c>
    </row>
    <row r="88" spans="1:18" ht="18" x14ac:dyDescent="0.2">
      <c r="A88" s="243">
        <f t="shared" si="12"/>
        <v>35</v>
      </c>
      <c r="B88" s="253" t="str">
        <f t="shared" si="14"/>
        <v>BAZ ALI</v>
      </c>
      <c r="C88" s="253">
        <f>IFERROR(VLOOKUP(B88,Tableau3[[NOM Prenom]:[N° Licence]],2,0),"NL")</f>
        <v>2398669</v>
      </c>
      <c r="D88" s="257" t="s">
        <v>809</v>
      </c>
      <c r="E88" s="315" t="s">
        <v>632</v>
      </c>
      <c r="F88" s="315" t="s">
        <v>633</v>
      </c>
      <c r="G88" s="315" t="s">
        <v>43</v>
      </c>
      <c r="H88" s="269">
        <v>9.4</v>
      </c>
      <c r="I88" s="270">
        <f>LOOKUP(H88,'TABLE COTATION'!$B$4:$B$44,'TABLE COTATION'!$A$4:$A$44)</f>
        <v>5</v>
      </c>
      <c r="J88" s="271">
        <v>1.38</v>
      </c>
      <c r="K88" s="272">
        <f>LOOKUP(J88,'TABLE COTATION'!$C$4:$C$44,'TABLE COTATION'!$A$4:$A$44)</f>
        <v>27</v>
      </c>
      <c r="L88" s="273">
        <v>2.4500000000000002</v>
      </c>
      <c r="M88" s="274">
        <f>LOOKUP(L88,'TABLE COTATION'!$F$4:$F$44,'TABLE COTATION'!$H$4:$H$44)</f>
        <v>10</v>
      </c>
      <c r="N88" s="275">
        <v>5.25</v>
      </c>
      <c r="O88" s="276">
        <f>LOOKUP(N88,'TABLE COTATION'!$G$4:$G$44,'TABLE COTATION'!$H$4:$H$44)</f>
        <v>17</v>
      </c>
      <c r="P88" s="317">
        <f t="shared" si="13"/>
        <v>59</v>
      </c>
      <c r="Q88" s="318">
        <f t="shared" si="11"/>
        <v>35</v>
      </c>
      <c r="R88" s="80"/>
    </row>
    <row r="89" spans="1:18" ht="18" hidden="1" x14ac:dyDescent="0.2">
      <c r="A89" s="243" t="str">
        <f t="shared" si="12"/>
        <v/>
      </c>
      <c r="B89" s="253" t="str">
        <f t="shared" si="14"/>
        <v>TAIBI ILYES</v>
      </c>
      <c r="C89" s="253">
        <f>IFERROR(VLOOKUP(B89,Tableau3[[NOM Prenom]:[N° Licence]],2,0),"NL")</f>
        <v>2592801</v>
      </c>
      <c r="D89" s="247"/>
      <c r="E89" s="315" t="s">
        <v>740</v>
      </c>
      <c r="F89" s="315" t="s">
        <v>741</v>
      </c>
      <c r="G89" s="315" t="s">
        <v>42</v>
      </c>
      <c r="H89" s="292"/>
      <c r="I89" s="321" t="e">
        <f>LOOKUP(H89,'TABLE COTATION'!$B$4:$B$44,'TABLE COTATION'!$A$4:$A$44)</f>
        <v>#N/A</v>
      </c>
      <c r="J89" s="293"/>
      <c r="K89" s="322" t="e">
        <f>LOOKUP(J89,'TABLE COTATION'!$C$4:$C$44,'TABLE COTATION'!$A$4:$A$44)</f>
        <v>#N/A</v>
      </c>
      <c r="L89" s="294"/>
      <c r="M89" s="323" t="e">
        <f>LOOKUP(L89,'TABLE COTATION'!$F$4:$F$44,'TABLE COTATION'!$H$4:$H$44)</f>
        <v>#N/A</v>
      </c>
      <c r="N89" s="295"/>
      <c r="O89" s="311" t="e">
        <f>LOOKUP(N89,'TABLE COTATION'!$G$4:$G$44,'TABLE COTATION'!$H$4:$H$44)</f>
        <v>#N/A</v>
      </c>
      <c r="P89" s="324">
        <f t="shared" si="13"/>
        <v>0</v>
      </c>
      <c r="Q89" s="318" t="str">
        <f t="shared" si="11"/>
        <v/>
      </c>
    </row>
    <row r="90" spans="1:18" ht="18" hidden="1" x14ac:dyDescent="0.2">
      <c r="A90" s="243" t="str">
        <f t="shared" si="12"/>
        <v/>
      </c>
      <c r="B90" s="253" t="str">
        <f t="shared" si="14"/>
        <v>TAURIN CELESTIN</v>
      </c>
      <c r="C90" s="253">
        <f>IFERROR(VLOOKUP(B90,Tableau3[[NOM Prenom]:[N° Licence]],2,0),"NL")</f>
        <v>2526669</v>
      </c>
      <c r="D90" s="247"/>
      <c r="E90" s="315" t="s">
        <v>707</v>
      </c>
      <c r="F90" s="315" t="s">
        <v>708</v>
      </c>
      <c r="G90" s="315" t="s">
        <v>44</v>
      </c>
      <c r="H90" s="296"/>
      <c r="I90" s="312" t="e">
        <f>LOOKUP(H90,'TABLE COTATION'!$B$4:$B$44,'TABLE COTATION'!$A$4:$A$44)</f>
        <v>#N/A</v>
      </c>
      <c r="J90" s="297"/>
      <c r="K90" s="298" t="e">
        <f>LOOKUP(J90,'TABLE COTATION'!$C$4:$C$44,'TABLE COTATION'!$A$4:$A$44)</f>
        <v>#N/A</v>
      </c>
      <c r="L90" s="299"/>
      <c r="M90" s="300" t="e">
        <f>LOOKUP(L90,'TABLE COTATION'!$F$4:$F$44,'TABLE COTATION'!$H$4:$H$44)</f>
        <v>#N/A</v>
      </c>
      <c r="N90" s="301"/>
      <c r="O90" s="302" t="e">
        <f>LOOKUP(N90,'TABLE COTATION'!$G$4:$G$44,'TABLE COTATION'!$H$4:$H$44)</f>
        <v>#N/A</v>
      </c>
      <c r="P90" s="313">
        <f t="shared" si="13"/>
        <v>0</v>
      </c>
      <c r="Q90" s="318" t="str">
        <f t="shared" si="11"/>
        <v/>
      </c>
    </row>
    <row r="91" spans="1:18" ht="18" x14ac:dyDescent="0.2">
      <c r="A91" s="243">
        <f t="shared" si="12"/>
        <v>36</v>
      </c>
      <c r="B91" s="253" t="str">
        <f t="shared" si="14"/>
        <v>CAPET RAPHAEL</v>
      </c>
      <c r="C91" s="253">
        <f>IFERROR(VLOOKUP(B91,Tableau3[[NOM Prenom]:[N° Licence]],2,0),"NL")</f>
        <v>2291050</v>
      </c>
      <c r="D91" s="257" t="s">
        <v>809</v>
      </c>
      <c r="E91" s="315" t="s">
        <v>645</v>
      </c>
      <c r="F91" s="315" t="s">
        <v>533</v>
      </c>
      <c r="G91" s="315" t="s">
        <v>43</v>
      </c>
      <c r="H91" s="296">
        <v>9.3000000000000007</v>
      </c>
      <c r="I91" s="312">
        <f>LOOKUP(H91,'TABLE COTATION'!$B$4:$B$44,'TABLE COTATION'!$A$4:$A$44)</f>
        <v>6</v>
      </c>
      <c r="J91" s="297">
        <v>2.09</v>
      </c>
      <c r="K91" s="298">
        <f>LOOKUP(J91,'TABLE COTATION'!$C$4:$C$44,'TABLE COTATION'!$A$4:$A$44)</f>
        <v>12</v>
      </c>
      <c r="L91" s="299">
        <v>3</v>
      </c>
      <c r="M91" s="300">
        <f>LOOKUP(L91,'TABLE COTATION'!$F$4:$F$44,'TABLE COTATION'!$H$4:$H$44)</f>
        <v>16</v>
      </c>
      <c r="N91" s="301">
        <v>6</v>
      </c>
      <c r="O91" s="302">
        <f>LOOKUP(N91,'TABLE COTATION'!$G$4:$G$44,'TABLE COTATION'!$H$4:$H$44)</f>
        <v>20</v>
      </c>
      <c r="P91" s="313">
        <f t="shared" si="13"/>
        <v>54</v>
      </c>
      <c r="Q91" s="318">
        <f t="shared" si="11"/>
        <v>36</v>
      </c>
      <c r="R91" s="80"/>
    </row>
    <row r="92" spans="1:18" ht="18" hidden="1" x14ac:dyDescent="0.2">
      <c r="A92" s="243" t="str">
        <f t="shared" si="12"/>
        <v/>
      </c>
      <c r="B92" s="253" t="str">
        <f t="shared" si="14"/>
        <v>THIBIERGE AMAEL</v>
      </c>
      <c r="C92" s="253">
        <f>IFERROR(VLOOKUP(B92,Tableau3[[NOM Prenom]:[N° Licence]],2,0),"NL")</f>
        <v>2230994</v>
      </c>
      <c r="D92" s="247"/>
      <c r="E92" s="315" t="s">
        <v>552</v>
      </c>
      <c r="F92" s="315" t="s">
        <v>709</v>
      </c>
      <c r="G92" s="315" t="s">
        <v>43</v>
      </c>
      <c r="H92" s="296"/>
      <c r="I92" s="312" t="e">
        <f>LOOKUP(H92,'TABLE COTATION'!$B$4:$B$44,'TABLE COTATION'!$A$4:$A$44)</f>
        <v>#N/A</v>
      </c>
      <c r="J92" s="297"/>
      <c r="K92" s="298" t="e">
        <f>LOOKUP(J92,'TABLE COTATION'!$C$4:$C$44,'TABLE COTATION'!$A$4:$A$44)</f>
        <v>#N/A</v>
      </c>
      <c r="L92" s="299"/>
      <c r="M92" s="300" t="e">
        <f>LOOKUP(L92,'TABLE COTATION'!$F$4:$F$44,'TABLE COTATION'!$H$4:$H$44)</f>
        <v>#N/A</v>
      </c>
      <c r="N92" s="301"/>
      <c r="O92" s="302" t="e">
        <f>LOOKUP(N92,'TABLE COTATION'!$G$4:$G$44,'TABLE COTATION'!$H$4:$H$44)</f>
        <v>#N/A</v>
      </c>
      <c r="P92" s="313">
        <f t="shared" si="13"/>
        <v>0</v>
      </c>
      <c r="Q92" s="318" t="str">
        <f t="shared" si="11"/>
        <v/>
      </c>
    </row>
    <row r="93" spans="1:18" ht="18" hidden="1" x14ac:dyDescent="0.2">
      <c r="A93" s="243" t="str">
        <f t="shared" si="12"/>
        <v/>
      </c>
      <c r="B93" s="253" t="str">
        <f t="shared" si="14"/>
        <v>TRICOTET CARON MARCEAU</v>
      </c>
      <c r="C93" s="253">
        <f>IFERROR(VLOOKUP(B93,Tableau3[[NOM Prenom]:[N° Licence]],2,0),"NL")</f>
        <v>2785620</v>
      </c>
      <c r="D93" s="247"/>
      <c r="E93" s="315" t="s">
        <v>710</v>
      </c>
      <c r="F93" s="315" t="s">
        <v>553</v>
      </c>
      <c r="G93" s="315" t="s">
        <v>43</v>
      </c>
      <c r="H93" s="296"/>
      <c r="I93" s="312" t="e">
        <f>LOOKUP(H93,'TABLE COTATION'!$B$4:$B$44,'TABLE COTATION'!$A$4:$A$44)</f>
        <v>#N/A</v>
      </c>
      <c r="J93" s="297"/>
      <c r="K93" s="298" t="e">
        <f>LOOKUP(J93,'TABLE COTATION'!$C$4:$C$44,'TABLE COTATION'!$A$4:$A$44)</f>
        <v>#N/A</v>
      </c>
      <c r="L93" s="299"/>
      <c r="M93" s="300" t="e">
        <f>LOOKUP(L93,'TABLE COTATION'!$F$4:$F$44,'TABLE COTATION'!$H$4:$H$44)</f>
        <v>#N/A</v>
      </c>
      <c r="N93" s="301"/>
      <c r="O93" s="302" t="e">
        <f>LOOKUP(N93,'TABLE COTATION'!$G$4:$G$44,'TABLE COTATION'!$H$4:$H$44)</f>
        <v>#N/A</v>
      </c>
      <c r="P93" s="313">
        <f t="shared" si="13"/>
        <v>0</v>
      </c>
      <c r="Q93" s="318" t="str">
        <f t="shared" si="11"/>
        <v/>
      </c>
    </row>
    <row r="94" spans="1:18" ht="18" x14ac:dyDescent="0.2">
      <c r="A94" s="243">
        <f t="shared" si="12"/>
        <v>37</v>
      </c>
      <c r="B94" s="253" t="str">
        <f t="shared" si="14"/>
        <v>LACAISSE YLIANN</v>
      </c>
      <c r="C94" s="253">
        <f>IFERROR(VLOOKUP(B94,Tableau3[[NOM Prenom]:[N° Licence]],2,0),"NL")</f>
        <v>2563967</v>
      </c>
      <c r="D94" s="257" t="s">
        <v>809</v>
      </c>
      <c r="E94" s="315" t="s">
        <v>676</v>
      </c>
      <c r="F94" s="315" t="s">
        <v>677</v>
      </c>
      <c r="G94" s="315" t="s">
        <v>43</v>
      </c>
      <c r="H94" s="296">
        <v>9.1999999999999993</v>
      </c>
      <c r="I94" s="312">
        <f>LOOKUP(H94,'TABLE COTATION'!$B$4:$B$44,'TABLE COTATION'!$A$4:$A$44)</f>
        <v>7</v>
      </c>
      <c r="J94" s="297">
        <v>1.53</v>
      </c>
      <c r="K94" s="298">
        <f>LOOKUP(J94,'TABLE COTATION'!$C$4:$C$44,'TABLE COTATION'!$A$4:$A$44)</f>
        <v>20</v>
      </c>
      <c r="L94" s="299">
        <v>2.65</v>
      </c>
      <c r="M94" s="300">
        <f>LOOKUP(L94,'TABLE COTATION'!$F$4:$F$44,'TABLE COTATION'!$H$4:$H$44)</f>
        <v>12</v>
      </c>
      <c r="N94" s="301">
        <v>4.5</v>
      </c>
      <c r="O94" s="302">
        <f>LOOKUP(N94,'TABLE COTATION'!$G$4:$G$44,'TABLE COTATION'!$H$4:$H$44)</f>
        <v>14</v>
      </c>
      <c r="P94" s="313">
        <f t="shared" si="13"/>
        <v>53</v>
      </c>
      <c r="Q94" s="318">
        <f t="shared" si="11"/>
        <v>37</v>
      </c>
      <c r="R94" s="80"/>
    </row>
    <row r="95" spans="1:18" ht="18" x14ac:dyDescent="0.2">
      <c r="A95" s="243">
        <f t="shared" si="12"/>
        <v>38</v>
      </c>
      <c r="B95" s="253" t="str">
        <f t="shared" si="14"/>
        <v>LECHANTOUX LEANDRE</v>
      </c>
      <c r="C95" s="253">
        <f>IFERROR(VLOOKUP(B95,Tableau3[[NOM Prenom]:[N° Licence]],2,0),"NL")</f>
        <v>2782474</v>
      </c>
      <c r="D95" s="257" t="s">
        <v>809</v>
      </c>
      <c r="E95" s="315" t="s">
        <v>729</v>
      </c>
      <c r="F95" s="315" t="s">
        <v>540</v>
      </c>
      <c r="G95" s="315" t="s">
        <v>42</v>
      </c>
      <c r="H95" s="296">
        <v>10.8</v>
      </c>
      <c r="I95" s="312">
        <f>LOOKUP(H95,'TABLE COTATION'!$B$4:$B$44,'TABLE COTATION'!$A$4:$A$44)</f>
        <v>1</v>
      </c>
      <c r="J95" s="297">
        <v>1.5</v>
      </c>
      <c r="K95" s="298">
        <f>LOOKUP(J95,'TABLE COTATION'!$C$4:$C$44,'TABLE COTATION'!$A$4:$A$44)</f>
        <v>21</v>
      </c>
      <c r="L95" s="299">
        <v>2.15</v>
      </c>
      <c r="M95" s="300">
        <f>LOOKUP(L95,'TABLE COTATION'!$F$4:$F$44,'TABLE COTATION'!$H$4:$H$44)</f>
        <v>7</v>
      </c>
      <c r="N95" s="301">
        <v>5</v>
      </c>
      <c r="O95" s="302">
        <f>LOOKUP(N95,'TABLE COTATION'!$G$4:$G$44,'TABLE COTATION'!$H$4:$H$44)</f>
        <v>16</v>
      </c>
      <c r="P95" s="313">
        <f t="shared" si="13"/>
        <v>45</v>
      </c>
      <c r="Q95" s="318">
        <f t="shared" si="11"/>
        <v>38</v>
      </c>
      <c r="R95" s="80"/>
    </row>
    <row r="96" spans="1:18" ht="18" hidden="1" x14ac:dyDescent="0.2">
      <c r="A96" s="243" t="str">
        <f t="shared" si="12"/>
        <v/>
      </c>
      <c r="B96" s="253" t="str">
        <f t="shared" si="14"/>
        <v>VESIER KYLIAN</v>
      </c>
      <c r="C96" s="253">
        <f>IFERROR(VLOOKUP(B96,Tableau3[[NOM Prenom]:[N° Licence]],2,0),"NL")</f>
        <v>2810494</v>
      </c>
      <c r="D96" s="247"/>
      <c r="E96" s="315" t="s">
        <v>713</v>
      </c>
      <c r="F96" s="315" t="s">
        <v>714</v>
      </c>
      <c r="G96" s="315" t="s">
        <v>44</v>
      </c>
      <c r="H96" s="296"/>
      <c r="I96" s="312" t="e">
        <f>LOOKUP(H96,'TABLE COTATION'!$B$4:$B$44,'TABLE COTATION'!$A$4:$A$44)</f>
        <v>#N/A</v>
      </c>
      <c r="J96" s="297"/>
      <c r="K96" s="298" t="e">
        <f>LOOKUP(J96,'TABLE COTATION'!$C$4:$C$44,'TABLE COTATION'!$A$4:$A$44)</f>
        <v>#N/A</v>
      </c>
      <c r="L96" s="299"/>
      <c r="M96" s="300" t="e">
        <f>LOOKUP(L96,'TABLE COTATION'!$F$4:$F$44,'TABLE COTATION'!$H$4:$H$44)</f>
        <v>#N/A</v>
      </c>
      <c r="N96" s="301"/>
      <c r="O96" s="302" t="e">
        <f>LOOKUP(N96,'TABLE COTATION'!$G$4:$G$44,'TABLE COTATION'!$H$4:$H$44)</f>
        <v>#N/A</v>
      </c>
      <c r="P96" s="313">
        <f t="shared" si="13"/>
        <v>0</v>
      </c>
      <c r="Q96" s="318" t="str">
        <f t="shared" si="11"/>
        <v/>
      </c>
    </row>
    <row r="97" spans="1:18" ht="18" hidden="1" x14ac:dyDescent="0.2">
      <c r="A97" s="243" t="str">
        <f t="shared" si="12"/>
        <v/>
      </c>
      <c r="B97" s="253" t="str">
        <f t="shared" si="14"/>
        <v>VICOMTE ISAAC</v>
      </c>
      <c r="C97" s="253">
        <f>IFERROR(VLOOKUP(B97,Tableau3[[NOM Prenom]:[N° Licence]],2,0),"NL")</f>
        <v>2786587</v>
      </c>
      <c r="D97" s="247"/>
      <c r="E97" s="315" t="s">
        <v>715</v>
      </c>
      <c r="F97" s="315" t="s">
        <v>716</v>
      </c>
      <c r="G97" s="315" t="s">
        <v>43</v>
      </c>
      <c r="H97" s="325"/>
      <c r="I97" s="326" t="e">
        <f>LOOKUP(H97,'TABLE COTATION'!$B$4:$B$44,'TABLE COTATION'!$A$4:$A$44)</f>
        <v>#N/A</v>
      </c>
      <c r="J97" s="327"/>
      <c r="K97" s="328" t="e">
        <f>LOOKUP(J97,'TABLE COTATION'!$C$4:$C$44,'TABLE COTATION'!$A$4:$A$44)</f>
        <v>#N/A</v>
      </c>
      <c r="L97" s="329"/>
      <c r="M97" s="330" t="e">
        <f>LOOKUP(L97,'TABLE COTATION'!$F$4:$F$44,'TABLE COTATION'!$H$4:$H$44)</f>
        <v>#N/A</v>
      </c>
      <c r="N97" s="331"/>
      <c r="O97" s="332" t="e">
        <f>LOOKUP(N97,'TABLE COTATION'!$G$4:$G$44,'TABLE COTATION'!$H$4:$H$44)</f>
        <v>#N/A</v>
      </c>
      <c r="P97" s="333">
        <f t="shared" si="13"/>
        <v>0</v>
      </c>
      <c r="Q97" s="318" t="str">
        <f t="shared" si="11"/>
        <v/>
      </c>
    </row>
    <row r="98" spans="1:18" ht="18" hidden="1" x14ac:dyDescent="0.2">
      <c r="A98" s="243" t="str">
        <f t="shared" si="12"/>
        <v/>
      </c>
      <c r="B98" s="253" t="str">
        <f t="shared" si="14"/>
        <v>VILAIN AARON</v>
      </c>
      <c r="C98" s="253">
        <f>IFERROR(VLOOKUP(B98,Tableau3[[NOM Prenom]:[N° Licence]],2,0),"NL")</f>
        <v>2784452</v>
      </c>
      <c r="D98" s="247"/>
      <c r="E98" s="315" t="s">
        <v>743</v>
      </c>
      <c r="F98" s="315" t="s">
        <v>686</v>
      </c>
      <c r="G98" s="315" t="s">
        <v>42</v>
      </c>
      <c r="H98" s="269"/>
      <c r="I98" s="270" t="e">
        <f>LOOKUP(H98,'TABLE COTATION'!$B$4:$B$44,'TABLE COTATION'!$A$4:$A$44)</f>
        <v>#N/A</v>
      </c>
      <c r="J98" s="271"/>
      <c r="K98" s="272" t="e">
        <f>LOOKUP(J98,'TABLE COTATION'!$C$4:$C$44,'TABLE COTATION'!$A$4:$A$44)</f>
        <v>#N/A</v>
      </c>
      <c r="L98" s="273"/>
      <c r="M98" s="274" t="e">
        <f>LOOKUP(L98,'TABLE COTATION'!$F$4:$F$44,'TABLE COTATION'!$H$4:$H$44)</f>
        <v>#N/A</v>
      </c>
      <c r="N98" s="275"/>
      <c r="O98" s="276" t="e">
        <f>LOOKUP(N98,'TABLE COTATION'!$G$4:$G$44,'TABLE COTATION'!$H$4:$H$44)</f>
        <v>#N/A</v>
      </c>
      <c r="P98" s="317">
        <f t="shared" si="13"/>
        <v>0</v>
      </c>
      <c r="Q98" s="318" t="str">
        <f t="shared" si="11"/>
        <v/>
      </c>
    </row>
    <row r="99" spans="1:18" ht="18" hidden="1" x14ac:dyDescent="0.2">
      <c r="A99" s="243" t="str">
        <f t="shared" si="12"/>
        <v/>
      </c>
      <c r="B99" s="253" t="str">
        <f t="shared" si="14"/>
        <v>VILAIN NATTAN</v>
      </c>
      <c r="C99" s="253">
        <f>IFERROR(VLOOKUP(B99,Tableau3[[NOM Prenom]:[N° Licence]],2,0),"NL")</f>
        <v>2553850</v>
      </c>
      <c r="D99" s="247"/>
      <c r="E99" s="315" t="s">
        <v>743</v>
      </c>
      <c r="F99" s="315" t="s">
        <v>744</v>
      </c>
      <c r="G99" s="315" t="s">
        <v>42</v>
      </c>
      <c r="H99" s="269"/>
      <c r="I99" s="270" t="e">
        <f>LOOKUP(H99,'TABLE COTATION'!$B$4:$B$44,'TABLE COTATION'!$A$4:$A$44)</f>
        <v>#N/A</v>
      </c>
      <c r="J99" s="271"/>
      <c r="K99" s="272" t="e">
        <f>LOOKUP(J99,'TABLE COTATION'!$C$4:$C$44,'TABLE COTATION'!$A$4:$A$44)</f>
        <v>#N/A</v>
      </c>
      <c r="L99" s="273"/>
      <c r="M99" s="274" t="e">
        <f>LOOKUP(L99,'TABLE COTATION'!$F$4:$F$44,'TABLE COTATION'!$H$4:$H$44)</f>
        <v>#N/A</v>
      </c>
      <c r="N99" s="275"/>
      <c r="O99" s="276" t="e">
        <f>LOOKUP(N99,'TABLE COTATION'!$G$4:$G$44,'TABLE COTATION'!$H$4:$H$44)</f>
        <v>#N/A</v>
      </c>
      <c r="P99" s="317">
        <f t="shared" si="13"/>
        <v>0</v>
      </c>
      <c r="Q99" s="318" t="str">
        <f t="shared" si="11"/>
        <v/>
      </c>
    </row>
    <row r="100" spans="1:18" ht="18" hidden="1" x14ac:dyDescent="0.2">
      <c r="A100" s="243" t="str">
        <f t="shared" si="12"/>
        <v/>
      </c>
      <c r="B100" s="253" t="str">
        <f t="shared" si="14"/>
        <v xml:space="preserve"> </v>
      </c>
      <c r="C100" s="253" t="str">
        <f>IFERROR(VLOOKUP(B100,Tableau3[[NOM Prenom]:[N° Licence]],2,0),"NL")</f>
        <v>NL</v>
      </c>
      <c r="D100" s="257"/>
      <c r="E100" s="315"/>
      <c r="F100" s="315"/>
      <c r="G100" s="315"/>
      <c r="H100" s="292"/>
      <c r="I100" s="270" t="e">
        <f>LOOKUP(H100,'TABLE COTATION'!$B$4:$B$44,'TABLE COTATION'!$A$4:$A$44)</f>
        <v>#N/A</v>
      </c>
      <c r="J100" s="293"/>
      <c r="K100" s="272" t="e">
        <f>LOOKUP(J100,'TABLE COTATION'!$C$4:$C$44,'TABLE COTATION'!$A$4:$A$44)</f>
        <v>#N/A</v>
      </c>
      <c r="L100" s="294"/>
      <c r="M100" s="274" t="e">
        <f>LOOKUP(L100,'TABLE COTATION'!$F$4:$F$44,'TABLE COTATION'!$H$4:$H$44)</f>
        <v>#N/A</v>
      </c>
      <c r="N100" s="295"/>
      <c r="O100" s="276" t="e">
        <f>LOOKUP(N100,'TABLE COTATION'!$G$4:$G$44,'TABLE COTATION'!$H$4:$H$44)</f>
        <v>#N/A</v>
      </c>
      <c r="P100" s="317">
        <f t="shared" si="13"/>
        <v>0</v>
      </c>
      <c r="Q100" s="318" t="str">
        <f t="shared" si="11"/>
        <v/>
      </c>
    </row>
    <row r="101" spans="1:18" ht="18" hidden="1" x14ac:dyDescent="0.2">
      <c r="A101" s="243" t="str">
        <f t="shared" si="12"/>
        <v/>
      </c>
      <c r="B101" s="314"/>
      <c r="C101" s="314"/>
      <c r="D101" s="257"/>
      <c r="E101" s="315"/>
      <c r="F101" s="315"/>
      <c r="G101" s="315"/>
      <c r="H101" s="269"/>
      <c r="I101" s="278" t="e">
        <f>LOOKUP(H101,'TABLE COTATION'!$C$4:$C$44,'TABLE COTATION'!$A$4:$A$44)</f>
        <v>#N/A</v>
      </c>
      <c r="J101" s="271"/>
      <c r="K101" s="272" t="e">
        <f>LOOKUP(J101,'TABLE COTATION'!$B$4:$B$44,'TABLE COTATION'!$A$4:$A$44)</f>
        <v>#N/A</v>
      </c>
      <c r="L101" s="273"/>
      <c r="M101" s="274" t="e">
        <f>LOOKUP(L101,'TABLE COTATION'!$F$4:$F$44,'TABLE COTATION'!$H$4:$H$44)</f>
        <v>#N/A</v>
      </c>
      <c r="N101" s="275"/>
      <c r="O101" s="276" t="e">
        <f>LOOKUP(N101,'TABLE COTATION'!$G$4:$G$44,'TABLE COTATION'!$H$4:$H$44)</f>
        <v>#N/A</v>
      </c>
      <c r="P101" s="317">
        <f t="shared" si="13"/>
        <v>0</v>
      </c>
      <c r="Q101" s="318" t="str">
        <f t="shared" ref="Q101:Q112" si="15">IF(P101=0,"",RANK(P101,$P$5:$P$120))</f>
        <v/>
      </c>
    </row>
    <row r="102" spans="1:18" ht="18" hidden="1" x14ac:dyDescent="0.2">
      <c r="A102" s="243" t="str">
        <f t="shared" si="12"/>
        <v/>
      </c>
      <c r="B102" s="314"/>
      <c r="C102" s="314"/>
      <c r="D102" s="257"/>
      <c r="E102" s="315"/>
      <c r="F102" s="315"/>
      <c r="G102" s="315"/>
      <c r="H102" s="269"/>
      <c r="I102" s="278" t="e">
        <f>LOOKUP(H102,'TABLE COTATION'!$C$4:$C$44,'TABLE COTATION'!$A$4:$A$44)</f>
        <v>#N/A</v>
      </c>
      <c r="J102" s="271"/>
      <c r="K102" s="272" t="e">
        <f>LOOKUP(J102,'TABLE COTATION'!$B$4:$B$44,'TABLE COTATION'!$A$4:$A$44)</f>
        <v>#N/A</v>
      </c>
      <c r="L102" s="273"/>
      <c r="M102" s="274" t="e">
        <f>LOOKUP(L102,'TABLE COTATION'!$F$4:$F$44,'TABLE COTATION'!$H$4:$H$44)</f>
        <v>#N/A</v>
      </c>
      <c r="N102" s="275"/>
      <c r="O102" s="276" t="e">
        <f>LOOKUP(N102,'TABLE COTATION'!$G$4:$G$44,'TABLE COTATION'!$H$4:$H$44)</f>
        <v>#N/A</v>
      </c>
      <c r="P102" s="317">
        <f t="shared" si="13"/>
        <v>0</v>
      </c>
      <c r="Q102" s="318" t="str">
        <f t="shared" si="15"/>
        <v/>
      </c>
    </row>
    <row r="103" spans="1:18" ht="18" hidden="1" x14ac:dyDescent="0.2">
      <c r="A103" s="243" t="str">
        <f t="shared" ref="A103:A112" si="16">Q103</f>
        <v/>
      </c>
      <c r="B103" s="314"/>
      <c r="C103" s="314"/>
      <c r="D103" s="257"/>
      <c r="E103" s="315"/>
      <c r="F103" s="315"/>
      <c r="G103" s="315"/>
      <c r="H103" s="269"/>
      <c r="I103" s="278" t="e">
        <f>LOOKUP(H103,'TABLE COTATION'!$C$4:$C$44,'TABLE COTATION'!$A$4:$A$44)</f>
        <v>#N/A</v>
      </c>
      <c r="J103" s="271"/>
      <c r="K103" s="272" t="e">
        <f>LOOKUP(J103,'TABLE COTATION'!$B$4:$B$44,'TABLE COTATION'!$A$4:$A$44)</f>
        <v>#N/A</v>
      </c>
      <c r="L103" s="273"/>
      <c r="M103" s="274" t="e">
        <f>LOOKUP(L103,'TABLE COTATION'!$F$4:$F$44,'TABLE COTATION'!$H$4:$H$44)</f>
        <v>#N/A</v>
      </c>
      <c r="N103" s="275"/>
      <c r="O103" s="276" t="e">
        <f>LOOKUP(N103,'TABLE COTATION'!$G$4:$G$44,'TABLE COTATION'!$H$4:$H$44)</f>
        <v>#N/A</v>
      </c>
      <c r="P103" s="317">
        <f t="shared" ref="P103:P112" si="17">IFERROR(I103+K103+M103+O103,0)</f>
        <v>0</v>
      </c>
      <c r="Q103" s="318" t="str">
        <f t="shared" si="15"/>
        <v/>
      </c>
    </row>
    <row r="104" spans="1:18" ht="18" hidden="1" x14ac:dyDescent="0.2">
      <c r="A104" s="243" t="str">
        <f t="shared" si="16"/>
        <v/>
      </c>
      <c r="B104" s="314"/>
      <c r="C104" s="314"/>
      <c r="D104" s="257"/>
      <c r="E104" s="315"/>
      <c r="F104" s="315"/>
      <c r="G104" s="315"/>
      <c r="H104" s="269"/>
      <c r="I104" s="278" t="e">
        <f>LOOKUP(H104,'TABLE COTATION'!$C$4:$C$44,'TABLE COTATION'!$A$4:$A$44)</f>
        <v>#N/A</v>
      </c>
      <c r="J104" s="271"/>
      <c r="K104" s="272" t="e">
        <f>LOOKUP(J104,'TABLE COTATION'!$B$4:$B$44,'TABLE COTATION'!$A$4:$A$44)</f>
        <v>#N/A</v>
      </c>
      <c r="L104" s="273"/>
      <c r="M104" s="274" t="e">
        <f>LOOKUP(L104,'TABLE COTATION'!$F$4:$F$44,'TABLE COTATION'!$H$4:$H$44)</f>
        <v>#N/A</v>
      </c>
      <c r="N104" s="275"/>
      <c r="O104" s="276" t="e">
        <f>LOOKUP(N104,'TABLE COTATION'!$G$4:$G$44,'TABLE COTATION'!$H$4:$H$44)</f>
        <v>#N/A</v>
      </c>
      <c r="P104" s="317">
        <f t="shared" si="17"/>
        <v>0</v>
      </c>
      <c r="Q104" s="318" t="str">
        <f t="shared" si="15"/>
        <v/>
      </c>
    </row>
    <row r="105" spans="1:18" ht="18" hidden="1" x14ac:dyDescent="0.2">
      <c r="A105" s="243" t="str">
        <f t="shared" si="16"/>
        <v/>
      </c>
      <c r="B105" s="314"/>
      <c r="C105" s="314"/>
      <c r="D105" s="257"/>
      <c r="E105" s="315"/>
      <c r="F105" s="315"/>
      <c r="G105" s="315"/>
      <c r="H105" s="269"/>
      <c r="I105" s="278" t="e">
        <f>LOOKUP(H105,'TABLE COTATION'!$C$4:$C$44,'TABLE COTATION'!$A$4:$A$44)</f>
        <v>#N/A</v>
      </c>
      <c r="J105" s="271"/>
      <c r="K105" s="272" t="e">
        <f>LOOKUP(J105,'TABLE COTATION'!$B$4:$B$44,'TABLE COTATION'!$A$4:$A$44)</f>
        <v>#N/A</v>
      </c>
      <c r="L105" s="273"/>
      <c r="M105" s="274" t="e">
        <f>LOOKUP(L105,'TABLE COTATION'!$F$4:$F$44,'TABLE COTATION'!$H$4:$H$44)</f>
        <v>#N/A</v>
      </c>
      <c r="N105" s="275"/>
      <c r="O105" s="276" t="e">
        <f>LOOKUP(N105,'TABLE COTATION'!$G$4:$G$44,'TABLE COTATION'!$H$4:$H$44)</f>
        <v>#N/A</v>
      </c>
      <c r="P105" s="317">
        <f t="shared" si="17"/>
        <v>0</v>
      </c>
      <c r="Q105" s="318" t="str">
        <f t="shared" si="15"/>
        <v/>
      </c>
    </row>
    <row r="106" spans="1:18" ht="18" hidden="1" x14ac:dyDescent="0.2">
      <c r="A106" s="243" t="str">
        <f t="shared" si="16"/>
        <v/>
      </c>
      <c r="B106" s="314"/>
      <c r="C106" s="314"/>
      <c r="D106" s="257"/>
      <c r="E106" s="315"/>
      <c r="F106" s="315"/>
      <c r="G106" s="315"/>
      <c r="H106" s="269"/>
      <c r="I106" s="278" t="e">
        <f>LOOKUP(H106,'TABLE COTATION'!$C$4:$C$44,'TABLE COTATION'!$A$4:$A$44)</f>
        <v>#N/A</v>
      </c>
      <c r="J106" s="271"/>
      <c r="K106" s="272" t="e">
        <f>LOOKUP(J106,'TABLE COTATION'!$B$4:$B$44,'TABLE COTATION'!$A$4:$A$44)</f>
        <v>#N/A</v>
      </c>
      <c r="L106" s="273"/>
      <c r="M106" s="274" t="e">
        <f>LOOKUP(L106,'TABLE COTATION'!$F$4:$F$44,'TABLE COTATION'!$H$4:$H$44)</f>
        <v>#N/A</v>
      </c>
      <c r="N106" s="275"/>
      <c r="O106" s="276" t="e">
        <f>LOOKUP(N106,'TABLE COTATION'!$G$4:$G$44,'TABLE COTATION'!$H$4:$H$44)</f>
        <v>#N/A</v>
      </c>
      <c r="P106" s="317">
        <f t="shared" si="17"/>
        <v>0</v>
      </c>
      <c r="Q106" s="318" t="str">
        <f t="shared" si="15"/>
        <v/>
      </c>
    </row>
    <row r="107" spans="1:18" ht="18" hidden="1" x14ac:dyDescent="0.2">
      <c r="A107" s="243" t="str">
        <f t="shared" si="16"/>
        <v/>
      </c>
      <c r="B107" s="314"/>
      <c r="C107" s="314"/>
      <c r="D107" s="257"/>
      <c r="E107" s="315"/>
      <c r="F107" s="315"/>
      <c r="G107" s="315"/>
      <c r="H107" s="269"/>
      <c r="I107" s="278" t="e">
        <f>LOOKUP(H107,'TABLE COTATION'!$C$4:$C$44,'TABLE COTATION'!$A$4:$A$44)</f>
        <v>#N/A</v>
      </c>
      <c r="J107" s="271"/>
      <c r="K107" s="272" t="e">
        <f>LOOKUP(J107,'TABLE COTATION'!$B$4:$B$44,'TABLE COTATION'!$A$4:$A$44)</f>
        <v>#N/A</v>
      </c>
      <c r="L107" s="273"/>
      <c r="M107" s="274" t="e">
        <f>LOOKUP(L107,'TABLE COTATION'!$F$4:$F$44,'TABLE COTATION'!$H$4:$H$44)</f>
        <v>#N/A</v>
      </c>
      <c r="N107" s="275"/>
      <c r="O107" s="276" t="e">
        <f>LOOKUP(N107,'TABLE COTATION'!$G$4:$G$44,'TABLE COTATION'!$H$4:$H$44)</f>
        <v>#N/A</v>
      </c>
      <c r="P107" s="317">
        <f t="shared" si="17"/>
        <v>0</v>
      </c>
      <c r="Q107" s="318" t="str">
        <f t="shared" si="15"/>
        <v/>
      </c>
    </row>
    <row r="108" spans="1:18" ht="18" hidden="1" x14ac:dyDescent="0.2">
      <c r="A108" s="243" t="str">
        <f t="shared" si="16"/>
        <v/>
      </c>
      <c r="B108" s="314"/>
      <c r="C108" s="314"/>
      <c r="D108" s="257"/>
      <c r="E108" s="315"/>
      <c r="F108" s="315"/>
      <c r="G108" s="315"/>
      <c r="H108" s="269"/>
      <c r="I108" s="278" t="e">
        <f>LOOKUP(H108,'TABLE COTATION'!$C$4:$C$44,'TABLE COTATION'!$A$4:$A$44)</f>
        <v>#N/A</v>
      </c>
      <c r="J108" s="271"/>
      <c r="K108" s="272" t="e">
        <f>LOOKUP(J108,'TABLE COTATION'!$B$4:$B$44,'TABLE COTATION'!$A$4:$A$44)</f>
        <v>#N/A</v>
      </c>
      <c r="L108" s="273"/>
      <c r="M108" s="274" t="e">
        <f>LOOKUP(L108,'TABLE COTATION'!$F$4:$F$44,'TABLE COTATION'!$H$4:$H$44)</f>
        <v>#N/A</v>
      </c>
      <c r="N108" s="275"/>
      <c r="O108" s="276" t="e">
        <f>LOOKUP(N108,'TABLE COTATION'!$G$4:$G$44,'TABLE COTATION'!$H$4:$H$44)</f>
        <v>#N/A</v>
      </c>
      <c r="P108" s="317">
        <f t="shared" si="17"/>
        <v>0</v>
      </c>
      <c r="Q108" s="318" t="str">
        <f t="shared" si="15"/>
        <v/>
      </c>
    </row>
    <row r="109" spans="1:18" ht="18" hidden="1" x14ac:dyDescent="0.2">
      <c r="A109" s="243" t="str">
        <f t="shared" si="16"/>
        <v/>
      </c>
      <c r="B109" s="314"/>
      <c r="C109" s="314"/>
      <c r="D109" s="257"/>
      <c r="E109" s="315"/>
      <c r="F109" s="315"/>
      <c r="G109" s="315"/>
      <c r="H109" s="269"/>
      <c r="I109" s="278" t="e">
        <f>LOOKUP(H109,'TABLE COTATION'!$C$4:$C$44,'TABLE COTATION'!$A$4:$A$44)</f>
        <v>#N/A</v>
      </c>
      <c r="J109" s="271"/>
      <c r="K109" s="272" t="e">
        <f>LOOKUP(J109,'TABLE COTATION'!$B$4:$B$44,'TABLE COTATION'!$A$4:$A$44)</f>
        <v>#N/A</v>
      </c>
      <c r="L109" s="273"/>
      <c r="M109" s="274" t="e">
        <f>LOOKUP(L109,'TABLE COTATION'!$F$4:$F$44,'TABLE COTATION'!$H$4:$H$44)</f>
        <v>#N/A</v>
      </c>
      <c r="N109" s="275"/>
      <c r="O109" s="276" t="e">
        <f>LOOKUP(N109,'TABLE COTATION'!$G$4:$G$44,'TABLE COTATION'!$H$4:$H$44)</f>
        <v>#N/A</v>
      </c>
      <c r="P109" s="317">
        <f t="shared" si="17"/>
        <v>0</v>
      </c>
      <c r="Q109" s="318" t="str">
        <f t="shared" si="15"/>
        <v/>
      </c>
    </row>
    <row r="110" spans="1:18" ht="18" hidden="1" x14ac:dyDescent="0.2">
      <c r="A110" s="243" t="str">
        <f t="shared" si="16"/>
        <v/>
      </c>
      <c r="B110" s="254"/>
      <c r="C110" s="254"/>
      <c r="D110" s="257"/>
      <c r="E110" s="315"/>
      <c r="F110" s="315"/>
      <c r="G110" s="315"/>
      <c r="H110" s="269"/>
      <c r="I110" s="278" t="e">
        <f>LOOKUP(H110,'TABLE COTATION'!$C$4:$C$44,'TABLE COTATION'!$A$4:$A$44)</f>
        <v>#N/A</v>
      </c>
      <c r="J110" s="271"/>
      <c r="K110" s="272" t="e">
        <f>LOOKUP(J110,'TABLE COTATION'!$B$4:$B$44,'TABLE COTATION'!$A$4:$A$44)</f>
        <v>#N/A</v>
      </c>
      <c r="L110" s="273"/>
      <c r="M110" s="274" t="e">
        <f>LOOKUP(L110,'TABLE COTATION'!$F$4:$F$44,'TABLE COTATION'!$H$4:$H$44)</f>
        <v>#N/A</v>
      </c>
      <c r="N110" s="275"/>
      <c r="O110" s="276" t="e">
        <f>LOOKUP(N110,'TABLE COTATION'!$G$4:$G$44,'TABLE COTATION'!$H$4:$H$44)</f>
        <v>#N/A</v>
      </c>
      <c r="P110" s="317">
        <f t="shared" si="17"/>
        <v>0</v>
      </c>
      <c r="Q110" s="318" t="str">
        <f t="shared" si="15"/>
        <v/>
      </c>
    </row>
    <row r="111" spans="1:18" ht="18" x14ac:dyDescent="0.2">
      <c r="A111" s="247">
        <f t="shared" si="16"/>
        <v>39</v>
      </c>
      <c r="B111" s="350" t="str">
        <f>E111&amp;" "&amp;F111</f>
        <v>HERVIEU CLEMENT</v>
      </c>
      <c r="C111" s="350">
        <f>IFERROR(VLOOKUP(B111,Tableau3[[NOM Prenom]:[N° Licence]],2,0),"NL")</f>
        <v>2309453</v>
      </c>
      <c r="D111" s="257" t="s">
        <v>809</v>
      </c>
      <c r="E111" s="351" t="s">
        <v>673</v>
      </c>
      <c r="F111" s="352" t="s">
        <v>486</v>
      </c>
      <c r="G111" s="352" t="s">
        <v>43</v>
      </c>
      <c r="H111" s="292">
        <v>9.5</v>
      </c>
      <c r="I111" s="312">
        <f>LOOKUP(H111,'TABLE COTATION'!$B$4:$B$44,'TABLE COTATION'!$A$4:$A$44)</f>
        <v>4</v>
      </c>
      <c r="J111" s="293">
        <v>1.59</v>
      </c>
      <c r="K111" s="298">
        <f>LOOKUP(J111,'TABLE COTATION'!$C$4:$C$44,'TABLE COTATION'!$A$4:$A$44)</f>
        <v>17</v>
      </c>
      <c r="L111" s="294">
        <v>1.65</v>
      </c>
      <c r="M111" s="300">
        <f>LOOKUP(L111,'TABLE COTATION'!$F$4:$F$44,'TABLE COTATION'!$H$4:$H$44)</f>
        <v>2</v>
      </c>
      <c r="N111" s="295">
        <v>6</v>
      </c>
      <c r="O111" s="302">
        <f>LOOKUP(N111,'TABLE COTATION'!$G$4:$G$44,'TABLE COTATION'!$H$4:$H$44)</f>
        <v>20</v>
      </c>
      <c r="P111" s="313">
        <f t="shared" si="17"/>
        <v>43</v>
      </c>
      <c r="Q111" s="318">
        <f t="shared" si="15"/>
        <v>39</v>
      </c>
      <c r="R111" s="80"/>
    </row>
    <row r="112" spans="1:18" ht="18" x14ac:dyDescent="0.2">
      <c r="A112" s="247">
        <f t="shared" si="16"/>
        <v>40</v>
      </c>
      <c r="B112" s="350" t="str">
        <f>E112&amp;" "&amp;F112</f>
        <v>CHEVALIER LOUCA</v>
      </c>
      <c r="C112" s="350">
        <f>IFERROR(VLOOKUP(B112,Tableau3[[NOM Prenom]:[N° Licence]],2,0),"NL")</f>
        <v>2807180</v>
      </c>
      <c r="D112" s="257" t="s">
        <v>809</v>
      </c>
      <c r="E112" s="351" t="s">
        <v>534</v>
      </c>
      <c r="F112" s="352" t="s">
        <v>720</v>
      </c>
      <c r="G112" s="352" t="s">
        <v>42</v>
      </c>
      <c r="H112" s="292">
        <v>15.2</v>
      </c>
      <c r="I112" s="312">
        <f>LOOKUP(H112,'TABLE COTATION'!$B$4:$B$44,'TABLE COTATION'!$A$4:$A$44)</f>
        <v>1</v>
      </c>
      <c r="J112" s="293">
        <v>2.44</v>
      </c>
      <c r="K112" s="298">
        <f>LOOKUP(J112,'TABLE COTATION'!$C$4:$C$44,'TABLE COTATION'!$A$4:$A$44)</f>
        <v>1</v>
      </c>
      <c r="L112" s="294">
        <v>1.2</v>
      </c>
      <c r="M112" s="300">
        <f>LOOKUP(L112,'TABLE COTATION'!$F$4:$F$44,'TABLE COTATION'!$H$4:$H$44)</f>
        <v>1</v>
      </c>
      <c r="N112" s="295">
        <v>2.5</v>
      </c>
      <c r="O112" s="302">
        <f>LOOKUP(N112,'TABLE COTATION'!$G$4:$G$44,'TABLE COTATION'!$H$4:$H$44)</f>
        <v>6</v>
      </c>
      <c r="P112" s="313">
        <f t="shared" si="17"/>
        <v>9</v>
      </c>
      <c r="Q112" s="318">
        <f t="shared" si="15"/>
        <v>40</v>
      </c>
      <c r="R112" s="80"/>
    </row>
  </sheetData>
  <sortState xmlns:xlrd2="http://schemas.microsoft.com/office/spreadsheetml/2017/richdata2" ref="B5:P75">
    <sortCondition descending="1" ref="O5:O75"/>
  </sortState>
  <phoneticPr fontId="72" type="noConversion"/>
  <conditionalFormatting sqref="I5:I112 K5:K112 M5:M112 O5:O112">
    <cfRule type="cellIs" dxfId="3" priority="1" operator="equal">
      <formula>40</formula>
    </cfRule>
  </conditionalFormatting>
  <printOptions horizontalCentered="1" verticalCentered="1"/>
  <pageMargins left="0.43307086614173229" right="0.43307086614173229" top="0.59055118110236227" bottom="0.59055118110236227" header="0.51181102362204722" footer="0.31496062992125984"/>
  <pageSetup paperSize="9" scale="89" fitToHeight="0" orientation="landscape" r:id="rId1"/>
  <headerFooter alignWithMargins="0">
    <oddFooter>&amp;L&amp;"Arial,Gras italique"&amp;8INDOOR &amp;D&amp;C&amp;"Arial,Gras italique"EMSAM Maromme&amp;R&amp;8&amp;P /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79E363-929F-4DB4-948C-80E42DE52EC9}">
          <x14:formula1>
            <xm:f>CLUBS!$A$2:$A$6</xm:f>
          </x14:formula1>
          <xm:sqref>G5:G71 G100:G110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AV222"/>
  <sheetViews>
    <sheetView workbookViewId="0">
      <selection activeCell="A15" sqref="A15"/>
    </sheetView>
  </sheetViews>
  <sheetFormatPr baseColWidth="10" defaultColWidth="11.44140625" defaultRowHeight="12" x14ac:dyDescent="0.25"/>
  <cols>
    <col min="1" max="1" width="20.6640625" style="1" customWidth="1"/>
    <col min="2" max="3" width="15.6640625" style="1" customWidth="1"/>
    <col min="4" max="4" width="10.6640625" style="88" customWidth="1"/>
    <col min="5" max="5" width="10.6640625" style="131" customWidth="1"/>
    <col min="6" max="7" width="10.6640625" style="1" customWidth="1"/>
    <col min="8" max="8" width="2.44140625" style="1" customWidth="1"/>
    <col min="9" max="9" width="20.6640625" style="1" customWidth="1"/>
    <col min="10" max="10" width="15.6640625" style="88" customWidth="1"/>
    <col min="11" max="11" width="15.6640625" style="131" customWidth="1"/>
    <col min="12" max="15" width="10.6640625" style="1" customWidth="1"/>
    <col min="16" max="16" width="1.6640625" style="88" customWidth="1"/>
    <col min="17" max="17" width="20.6640625" style="131" customWidth="1"/>
    <col min="18" max="19" width="15.6640625" style="1" customWidth="1"/>
    <col min="20" max="21" width="10.6640625" style="1" customWidth="1"/>
    <col min="22" max="22" width="10.6640625" style="88" customWidth="1"/>
    <col min="23" max="23" width="10.6640625" style="131" customWidth="1"/>
    <col min="24" max="24" width="1.88671875" style="1" customWidth="1"/>
    <col min="25" max="25" width="20.6640625" style="1" customWidth="1"/>
    <col min="26" max="27" width="15.6640625" style="1" customWidth="1"/>
    <col min="28" max="28" width="10.6640625" style="88" customWidth="1"/>
    <col min="29" max="29" width="10.6640625" style="131" customWidth="1"/>
    <col min="30" max="31" width="10.6640625" style="1" customWidth="1"/>
    <col min="32" max="32" width="2" style="1" customWidth="1"/>
    <col min="33" max="33" width="20.6640625" style="1" customWidth="1"/>
    <col min="34" max="34" width="15.6640625" style="88" customWidth="1"/>
    <col min="35" max="35" width="15.6640625" style="131" customWidth="1"/>
    <col min="36" max="39" width="10.6640625" style="1" customWidth="1"/>
    <col min="40" max="40" width="1.6640625" style="1" customWidth="1"/>
    <col min="41" max="41" width="20.6640625" style="1" customWidth="1"/>
    <col min="42" max="43" width="15.6640625" style="1" customWidth="1"/>
    <col min="44" max="47" width="10.6640625" style="1" customWidth="1"/>
    <col min="48" max="16384" width="11.44140625" style="1"/>
  </cols>
  <sheetData>
    <row r="1" spans="1:48" s="88" customFormat="1" ht="15.6" x14ac:dyDescent="0.3">
      <c r="A1" s="49" t="s">
        <v>25</v>
      </c>
      <c r="B1" s="6"/>
      <c r="C1" s="6"/>
      <c r="D1" s="6"/>
      <c r="E1" s="6"/>
      <c r="F1" s="6"/>
      <c r="G1" s="49"/>
      <c r="H1" s="89"/>
      <c r="I1" s="49" t="str">
        <f>+A1</f>
        <v>LANCER</v>
      </c>
      <c r="J1" s="6"/>
      <c r="K1" s="6"/>
      <c r="L1" s="6"/>
      <c r="M1" s="6"/>
      <c r="N1" s="6"/>
      <c r="O1" s="49"/>
      <c r="P1" s="89"/>
      <c r="Q1" s="49" t="str">
        <f>+A1</f>
        <v>LANCER</v>
      </c>
      <c r="R1" s="6"/>
      <c r="S1" s="6"/>
      <c r="T1" s="6"/>
      <c r="U1" s="6"/>
      <c r="V1" s="6"/>
      <c r="W1" s="49"/>
      <c r="X1" s="89"/>
      <c r="Y1" s="49" t="str">
        <f>+A1</f>
        <v>LANCER</v>
      </c>
      <c r="Z1" s="6"/>
      <c r="AA1" s="6"/>
      <c r="AB1" s="6"/>
      <c r="AC1" s="6"/>
      <c r="AD1" s="6"/>
      <c r="AE1" s="49"/>
      <c r="AF1" s="89"/>
      <c r="AG1" s="49" t="str">
        <f>+A1</f>
        <v>LANCER</v>
      </c>
      <c r="AH1" s="6"/>
      <c r="AI1" s="6"/>
      <c r="AJ1" s="6"/>
      <c r="AK1" s="6"/>
      <c r="AL1" s="6"/>
      <c r="AM1" s="49"/>
      <c r="AN1" s="89"/>
      <c r="AO1" s="49" t="str">
        <f>+A1</f>
        <v>LANCER</v>
      </c>
      <c r="AP1" s="6"/>
      <c r="AQ1" s="6"/>
      <c r="AR1" s="6"/>
      <c r="AS1" s="6"/>
      <c r="AT1" s="6"/>
      <c r="AU1" s="49"/>
      <c r="AV1" s="89"/>
    </row>
    <row r="2" spans="1:48" ht="15.6" x14ac:dyDescent="0.3">
      <c r="A2" s="31" t="str">
        <f>PG!E1</f>
        <v>POUSSINS (Garçons)</v>
      </c>
      <c r="B2" s="13"/>
      <c r="C2" s="13"/>
      <c r="D2" s="13"/>
      <c r="E2" s="13"/>
      <c r="F2" s="6"/>
      <c r="G2" s="49"/>
      <c r="I2" s="122" t="str">
        <f>EF!E1</f>
        <v>EVEIL FILLES (Filles)</v>
      </c>
      <c r="J2" s="13"/>
      <c r="K2" s="13"/>
      <c r="L2" s="13"/>
      <c r="M2" s="13"/>
      <c r="N2" s="6"/>
      <c r="O2" s="49"/>
      <c r="P2" s="1"/>
      <c r="Q2" s="31" t="str">
        <f>BG!A1</f>
        <v>BENJAMINS (Garçons)</v>
      </c>
      <c r="R2" s="13"/>
      <c r="S2" s="13"/>
      <c r="T2" s="13"/>
      <c r="U2" s="13"/>
      <c r="V2" s="6"/>
      <c r="W2" s="49"/>
      <c r="Y2" s="122" t="str">
        <f>BF!A1</f>
        <v>BENJAMINS (Filles)</v>
      </c>
      <c r="Z2" s="13"/>
      <c r="AA2" s="13"/>
      <c r="AB2" s="13"/>
      <c r="AC2" s="13"/>
      <c r="AD2" s="6"/>
      <c r="AE2" s="49"/>
      <c r="AG2" s="31" t="str">
        <f>EG!D1</f>
        <v>Eveil Garçon</v>
      </c>
      <c r="AH2" s="13"/>
      <c r="AI2" s="13"/>
      <c r="AJ2" s="13"/>
      <c r="AK2" s="13"/>
      <c r="AL2" s="6"/>
      <c r="AM2" s="49"/>
      <c r="AO2" s="122" t="str">
        <f>PF.!D1</f>
        <v>POUSSINES</v>
      </c>
      <c r="AP2" s="13"/>
      <c r="AQ2" s="13"/>
      <c r="AR2" s="13"/>
      <c r="AS2" s="13"/>
      <c r="AT2" s="6"/>
      <c r="AU2" s="49"/>
    </row>
    <row r="3" spans="1:48" ht="5.25" customHeight="1" thickBot="1" x14ac:dyDescent="0.3">
      <c r="A3" s="85"/>
      <c r="B3" s="85"/>
      <c r="C3" s="85"/>
      <c r="D3" s="85"/>
      <c r="E3" s="85"/>
      <c r="F3" s="89"/>
      <c r="G3" s="133"/>
      <c r="I3" s="85"/>
      <c r="J3" s="85"/>
      <c r="K3" s="85"/>
      <c r="L3" s="85"/>
      <c r="M3" s="85"/>
      <c r="N3" s="89"/>
      <c r="O3" s="133"/>
      <c r="P3" s="1"/>
      <c r="Q3" s="85"/>
      <c r="R3" s="85"/>
      <c r="S3" s="85"/>
      <c r="T3" s="85"/>
      <c r="U3" s="85"/>
      <c r="V3" s="89"/>
      <c r="W3" s="133"/>
      <c r="Y3" s="85"/>
      <c r="Z3" s="85"/>
      <c r="AA3" s="85"/>
      <c r="AB3" s="85"/>
      <c r="AC3" s="85"/>
      <c r="AD3" s="89"/>
      <c r="AE3" s="133"/>
      <c r="AG3" s="85"/>
      <c r="AH3" s="85"/>
      <c r="AI3" s="85"/>
      <c r="AJ3" s="85"/>
      <c r="AK3" s="85"/>
      <c r="AL3" s="89"/>
      <c r="AM3" s="133"/>
      <c r="AO3" s="85"/>
      <c r="AP3" s="85"/>
      <c r="AQ3" s="85"/>
      <c r="AR3" s="85"/>
      <c r="AS3" s="85"/>
      <c r="AT3" s="89"/>
      <c r="AU3" s="133"/>
    </row>
    <row r="4" spans="1:48" s="5" customFormat="1" ht="25.5" customHeight="1" x14ac:dyDescent="0.25">
      <c r="A4" s="128" t="s">
        <v>2</v>
      </c>
      <c r="B4" s="129" t="s">
        <v>3</v>
      </c>
      <c r="C4" s="129" t="s">
        <v>4</v>
      </c>
      <c r="D4" s="151" t="s">
        <v>22</v>
      </c>
      <c r="E4" s="151" t="s">
        <v>23</v>
      </c>
      <c r="F4" s="151" t="s">
        <v>24</v>
      </c>
      <c r="G4" s="134" t="s">
        <v>19</v>
      </c>
      <c r="I4" s="126" t="s">
        <v>2</v>
      </c>
      <c r="J4" s="127" t="s">
        <v>3</v>
      </c>
      <c r="K4" s="127" t="s">
        <v>4</v>
      </c>
      <c r="L4" s="151" t="s">
        <v>22</v>
      </c>
      <c r="M4" s="151" t="s">
        <v>23</v>
      </c>
      <c r="N4" s="151" t="s">
        <v>24</v>
      </c>
      <c r="O4" s="134" t="s">
        <v>19</v>
      </c>
      <c r="Q4" s="128" t="s">
        <v>2</v>
      </c>
      <c r="R4" s="129" t="s">
        <v>3</v>
      </c>
      <c r="S4" s="129" t="s">
        <v>4</v>
      </c>
      <c r="T4" s="151" t="s">
        <v>22</v>
      </c>
      <c r="U4" s="151" t="s">
        <v>23</v>
      </c>
      <c r="V4" s="151" t="s">
        <v>24</v>
      </c>
      <c r="W4" s="134" t="s">
        <v>19</v>
      </c>
      <c r="Y4" s="126" t="s">
        <v>2</v>
      </c>
      <c r="Z4" s="127" t="s">
        <v>3</v>
      </c>
      <c r="AA4" s="127" t="s">
        <v>4</v>
      </c>
      <c r="AB4" s="151" t="s">
        <v>22</v>
      </c>
      <c r="AC4" s="151" t="s">
        <v>23</v>
      </c>
      <c r="AD4" s="151" t="s">
        <v>24</v>
      </c>
      <c r="AE4" s="134" t="s">
        <v>19</v>
      </c>
      <c r="AG4" s="128" t="s">
        <v>2</v>
      </c>
      <c r="AH4" s="129" t="s">
        <v>3</v>
      </c>
      <c r="AI4" s="129" t="s">
        <v>4</v>
      </c>
      <c r="AJ4" s="151" t="s">
        <v>22</v>
      </c>
      <c r="AK4" s="151" t="s">
        <v>23</v>
      </c>
      <c r="AL4" s="151" t="s">
        <v>24</v>
      </c>
      <c r="AM4" s="134" t="s">
        <v>19</v>
      </c>
      <c r="AO4" s="126" t="s">
        <v>2</v>
      </c>
      <c r="AP4" s="127" t="s">
        <v>3</v>
      </c>
      <c r="AQ4" s="127" t="s">
        <v>4</v>
      </c>
      <c r="AR4" s="151" t="s">
        <v>22</v>
      </c>
      <c r="AS4" s="151" t="s">
        <v>23</v>
      </c>
      <c r="AT4" s="151" t="s">
        <v>24</v>
      </c>
      <c r="AU4" s="134" t="s">
        <v>19</v>
      </c>
    </row>
    <row r="5" spans="1:48" s="80" customFormat="1" ht="18.899999999999999" customHeight="1" x14ac:dyDescent="0.25">
      <c r="A5" s="162" t="str">
        <f>PG!$E5</f>
        <v>ADOLE</v>
      </c>
      <c r="B5" s="163" t="str">
        <f>PG!$F5</f>
        <v>JOSEPH</v>
      </c>
      <c r="C5" s="164" t="str">
        <f>PG!G5</f>
        <v>SS76</v>
      </c>
      <c r="D5" s="152"/>
      <c r="E5" s="152"/>
      <c r="F5" s="135"/>
      <c r="G5" s="136"/>
      <c r="I5" s="171" t="str">
        <f>EF!$E5</f>
        <v>GBOHO</v>
      </c>
      <c r="J5" s="172" t="str">
        <f>EF!$E5</f>
        <v>GBOHO</v>
      </c>
      <c r="K5" s="173" t="str">
        <f>EF!$G5</f>
        <v>EMSAM</v>
      </c>
      <c r="L5" s="152"/>
      <c r="M5" s="152"/>
      <c r="N5" s="135"/>
      <c r="O5" s="136"/>
      <c r="Q5" s="162">
        <f>BG!$A5</f>
        <v>0</v>
      </c>
      <c r="R5" s="182">
        <f>BG!$B5</f>
        <v>0</v>
      </c>
      <c r="S5" s="164">
        <f>BG!$C5</f>
        <v>0</v>
      </c>
      <c r="T5" s="152"/>
      <c r="U5" s="152"/>
      <c r="V5" s="135"/>
      <c r="W5" s="136"/>
      <c r="Y5" s="171">
        <f>BF!$A6</f>
        <v>0</v>
      </c>
      <c r="Z5" s="180">
        <f>BF!$B6</f>
        <v>0</v>
      </c>
      <c r="AA5" s="180">
        <f>BF!$C6</f>
        <v>0</v>
      </c>
      <c r="AB5" s="152"/>
      <c r="AC5" s="152"/>
      <c r="AD5" s="135"/>
      <c r="AE5" s="136"/>
      <c r="AG5" s="165" t="str">
        <f>EG!$E5</f>
        <v>OSMONT</v>
      </c>
      <c r="AH5" s="166" t="str">
        <f>EG!$F5</f>
        <v>CAMILLE</v>
      </c>
      <c r="AI5" s="166" t="str">
        <f>EG!$G5</f>
        <v>CORE</v>
      </c>
      <c r="AJ5" s="152"/>
      <c r="AK5" s="152"/>
      <c r="AL5" s="135"/>
      <c r="AM5" s="136"/>
      <c r="AO5" s="171" t="e">
        <f>PF.!#REF!</f>
        <v>#REF!</v>
      </c>
      <c r="AP5" s="180" t="e">
        <f>PF.!#REF!</f>
        <v>#REF!</v>
      </c>
      <c r="AQ5" s="180" t="e">
        <f>PF.!#REF!</f>
        <v>#REF!</v>
      </c>
      <c r="AR5" s="152"/>
      <c r="AS5" s="152"/>
      <c r="AT5" s="135"/>
      <c r="AU5" s="136"/>
    </row>
    <row r="6" spans="1:48" s="80" customFormat="1" ht="18.899999999999999" customHeight="1" x14ac:dyDescent="0.25">
      <c r="A6" s="165" t="e">
        <f>PG!#REF!</f>
        <v>#REF!</v>
      </c>
      <c r="B6" s="166" t="e">
        <f>PG!#REF!</f>
        <v>#REF!</v>
      </c>
      <c r="C6" s="167" t="e">
        <f>PG!#REF!</f>
        <v>#REF!</v>
      </c>
      <c r="D6" s="152"/>
      <c r="E6" s="152"/>
      <c r="F6" s="135"/>
      <c r="G6" s="136"/>
      <c r="I6" s="171" t="str">
        <f>EF!$E6</f>
        <v>BONDEL</v>
      </c>
      <c r="J6" s="172" t="str">
        <f>EF!$E6</f>
        <v>BONDEL</v>
      </c>
      <c r="K6" s="173" t="str">
        <f>EF!$G6</f>
        <v>SS76</v>
      </c>
      <c r="L6" s="152"/>
      <c r="M6" s="152"/>
      <c r="N6" s="135"/>
      <c r="O6" s="136"/>
      <c r="Q6" s="165">
        <f>BG!$A6</f>
        <v>0</v>
      </c>
      <c r="R6" s="166">
        <f>BG!$B6</f>
        <v>0</v>
      </c>
      <c r="S6" s="167">
        <f>BG!$C6</f>
        <v>0</v>
      </c>
      <c r="T6" s="152"/>
      <c r="U6" s="152"/>
      <c r="V6" s="135"/>
      <c r="W6" s="136"/>
      <c r="Y6" s="171">
        <f>BF!$A12</f>
        <v>0</v>
      </c>
      <c r="Z6" s="180">
        <f>BF!$B12</f>
        <v>0</v>
      </c>
      <c r="AA6" s="180">
        <f>BF!$C12</f>
        <v>0</v>
      </c>
      <c r="AB6" s="152"/>
      <c r="AC6" s="152"/>
      <c r="AD6" s="135"/>
      <c r="AE6" s="136"/>
      <c r="AG6" s="165" t="str">
        <f>EG!$E6</f>
        <v>LE LONG</v>
      </c>
      <c r="AH6" s="166" t="str">
        <f>EG!$F6</f>
        <v>BASILE</v>
      </c>
      <c r="AI6" s="166" t="str">
        <f>EG!$G6</f>
        <v>EMSAM</v>
      </c>
      <c r="AJ6" s="152"/>
      <c r="AK6" s="152"/>
      <c r="AL6" s="135"/>
      <c r="AM6" s="136"/>
      <c r="AO6" s="171" t="str">
        <f>PF.!$E5</f>
        <v>MAGUIB HYDARA</v>
      </c>
      <c r="AP6" s="180" t="str">
        <f>PF.!$F5</f>
        <v>NAIA-ROSE</v>
      </c>
      <c r="AQ6" s="180" t="str">
        <f>PF.!$G5</f>
        <v>EMSAM</v>
      </c>
      <c r="AR6" s="152"/>
      <c r="AS6" s="152"/>
      <c r="AT6" s="135"/>
      <c r="AU6" s="136"/>
    </row>
    <row r="7" spans="1:48" s="80" customFormat="1" ht="18.899999999999999" customHeight="1" x14ac:dyDescent="0.25">
      <c r="A7" s="165" t="str">
        <f>PG!$E6</f>
        <v>AUDOUSSET</v>
      </c>
      <c r="B7" s="166" t="str">
        <f>PG!$F6</f>
        <v>TIMOTHEE</v>
      </c>
      <c r="C7" s="167" t="str">
        <f>PG!G6</f>
        <v>EMSAM</v>
      </c>
      <c r="D7" s="152"/>
      <c r="E7" s="152"/>
      <c r="F7" s="135"/>
      <c r="G7" s="136"/>
      <c r="I7" s="171" t="str">
        <f>EF!$E7</f>
        <v>WIMMER</v>
      </c>
      <c r="J7" s="172" t="str">
        <f>EF!$E7</f>
        <v>WIMMER</v>
      </c>
      <c r="K7" s="173" t="str">
        <f>EF!$G7</f>
        <v>EAPE</v>
      </c>
      <c r="L7" s="152"/>
      <c r="M7" s="152"/>
      <c r="N7" s="135"/>
      <c r="O7" s="136"/>
      <c r="Q7" s="165">
        <f>BG!$A7</f>
        <v>0</v>
      </c>
      <c r="R7" s="166">
        <f>BG!$B7</f>
        <v>0</v>
      </c>
      <c r="S7" s="167">
        <f>BG!$C7</f>
        <v>0</v>
      </c>
      <c r="T7" s="152"/>
      <c r="U7" s="152"/>
      <c r="V7" s="135"/>
      <c r="W7" s="136"/>
      <c r="Y7" s="171">
        <f>BF!$A9</f>
        <v>0</v>
      </c>
      <c r="Z7" s="180">
        <f>BF!$B9</f>
        <v>0</v>
      </c>
      <c r="AA7" s="180">
        <f>BF!$C9</f>
        <v>0</v>
      </c>
      <c r="AB7" s="152"/>
      <c r="AC7" s="152"/>
      <c r="AD7" s="135"/>
      <c r="AE7" s="136"/>
      <c r="AG7" s="165" t="str">
        <f>EG!$E7</f>
        <v>LAFFONT JAN</v>
      </c>
      <c r="AH7" s="166" t="str">
        <f>EG!$F7</f>
        <v>LEONIDAS</v>
      </c>
      <c r="AI7" s="166" t="str">
        <f>EG!$G7</f>
        <v>EMSAM</v>
      </c>
      <c r="AJ7" s="152"/>
      <c r="AK7" s="152"/>
      <c r="AL7" s="135"/>
      <c r="AM7" s="136"/>
      <c r="AO7" s="171" t="str">
        <f>PF.!$E6</f>
        <v>SUEUR</v>
      </c>
      <c r="AP7" s="180" t="str">
        <f>PF.!$F6</f>
        <v>MADDY</v>
      </c>
      <c r="AQ7" s="180" t="str">
        <f>PF.!$G6</f>
        <v>SS76</v>
      </c>
      <c r="AR7" s="152"/>
      <c r="AS7" s="152"/>
      <c r="AT7" s="135"/>
      <c r="AU7" s="136"/>
    </row>
    <row r="8" spans="1:48" s="80" customFormat="1" ht="18.899999999999999" customHeight="1" x14ac:dyDescent="0.25">
      <c r="A8" s="165" t="str">
        <f>PG!$E7</f>
        <v>VERKARRE</v>
      </c>
      <c r="B8" s="166" t="str">
        <f>PG!$F7</f>
        <v>RAPHAEL</v>
      </c>
      <c r="C8" s="167" t="str">
        <f>PG!G7</f>
        <v>EMSAM</v>
      </c>
      <c r="D8" s="152"/>
      <c r="E8" s="152"/>
      <c r="F8" s="135"/>
      <c r="G8" s="136"/>
      <c r="I8" s="171" t="str">
        <f>EF!$E8</f>
        <v>BEDOUELLE</v>
      </c>
      <c r="J8" s="172" t="str">
        <f>EF!$E8</f>
        <v>BEDOUELLE</v>
      </c>
      <c r="K8" s="173" t="str">
        <f>EF!$G8</f>
        <v>EAPE</v>
      </c>
      <c r="L8" s="152"/>
      <c r="M8" s="152"/>
      <c r="N8" s="135"/>
      <c r="O8" s="136"/>
      <c r="Q8" s="165">
        <f>BG!$A8</f>
        <v>0</v>
      </c>
      <c r="R8" s="166">
        <f>BG!$B8</f>
        <v>0</v>
      </c>
      <c r="S8" s="167">
        <f>BG!$C8</f>
        <v>0</v>
      </c>
      <c r="T8" s="152"/>
      <c r="U8" s="152"/>
      <c r="V8" s="135"/>
      <c r="W8" s="136"/>
      <c r="Y8" s="171" t="e">
        <f>BF!#REF!</f>
        <v>#REF!</v>
      </c>
      <c r="Z8" s="180" t="e">
        <f>BF!#REF!</f>
        <v>#REF!</v>
      </c>
      <c r="AA8" s="180" t="e">
        <f>BF!#REF!</f>
        <v>#REF!</v>
      </c>
      <c r="AB8" s="152"/>
      <c r="AC8" s="152"/>
      <c r="AD8" s="135"/>
      <c r="AE8" s="136"/>
      <c r="AG8" s="165" t="str">
        <f>EG!$E8</f>
        <v>GILLOT</v>
      </c>
      <c r="AH8" s="166" t="str">
        <f>EG!$F8</f>
        <v>VALENTIN</v>
      </c>
      <c r="AI8" s="166" t="str">
        <f>EG!$G8</f>
        <v>EAPE</v>
      </c>
      <c r="AJ8" s="152"/>
      <c r="AK8" s="152"/>
      <c r="AL8" s="135"/>
      <c r="AM8" s="136"/>
      <c r="AO8" s="171" t="str">
        <f>PF.!$E7</f>
        <v>MORIN</v>
      </c>
      <c r="AP8" s="180" t="str">
        <f>PF.!$F7</f>
        <v>COLINE</v>
      </c>
      <c r="AQ8" s="180" t="str">
        <f>PF.!$G7</f>
        <v>EMSAM</v>
      </c>
      <c r="AR8" s="152"/>
      <c r="AS8" s="152"/>
      <c r="AT8" s="135"/>
      <c r="AU8" s="136"/>
    </row>
    <row r="9" spans="1:48" s="80" customFormat="1" ht="18.899999999999999" customHeight="1" x14ac:dyDescent="0.25">
      <c r="A9" s="165" t="str">
        <f>PG!$E8</f>
        <v>BERTRAN</v>
      </c>
      <c r="B9" s="166" t="str">
        <f>PG!$F8</f>
        <v>VALENTIN</v>
      </c>
      <c r="C9" s="167" t="str">
        <f>PG!G8</f>
        <v>EAPE</v>
      </c>
      <c r="D9" s="152"/>
      <c r="E9" s="152"/>
      <c r="F9" s="135"/>
      <c r="G9" s="136"/>
      <c r="I9" s="171" t="e">
        <f>EF!#REF!</f>
        <v>#REF!</v>
      </c>
      <c r="J9" s="172" t="e">
        <f>EF!#REF!</f>
        <v>#REF!</v>
      </c>
      <c r="K9" s="173" t="e">
        <f>EF!#REF!</f>
        <v>#REF!</v>
      </c>
      <c r="L9" s="152"/>
      <c r="M9" s="152"/>
      <c r="N9" s="135"/>
      <c r="O9" s="136"/>
      <c r="Q9" s="165">
        <f>BG!$A9</f>
        <v>0</v>
      </c>
      <c r="R9" s="166">
        <f>BG!$B9</f>
        <v>0</v>
      </c>
      <c r="S9" s="167">
        <f>BG!$C9</f>
        <v>0</v>
      </c>
      <c r="T9" s="152"/>
      <c r="U9" s="152"/>
      <c r="V9" s="135"/>
      <c r="W9" s="136"/>
      <c r="Y9" s="171">
        <f>BF!$A10</f>
        <v>0</v>
      </c>
      <c r="Z9" s="180">
        <f>BF!$B10</f>
        <v>0</v>
      </c>
      <c r="AA9" s="180">
        <f>BF!$C10</f>
        <v>0</v>
      </c>
      <c r="AB9" s="152"/>
      <c r="AC9" s="152"/>
      <c r="AD9" s="135"/>
      <c r="AE9" s="136"/>
      <c r="AG9" s="165" t="str">
        <f>EG!$E9</f>
        <v>LEVAVASSEUR</v>
      </c>
      <c r="AH9" s="166" t="str">
        <f>EG!$F9</f>
        <v>VALENTIN</v>
      </c>
      <c r="AI9" s="166" t="str">
        <f>EG!$G9</f>
        <v>EMSAM</v>
      </c>
      <c r="AJ9" s="152"/>
      <c r="AK9" s="152"/>
      <c r="AL9" s="135"/>
      <c r="AM9" s="136"/>
      <c r="AO9" s="171" t="e">
        <f>PF.!#REF!</f>
        <v>#REF!</v>
      </c>
      <c r="AP9" s="180" t="e">
        <f>PF.!#REF!</f>
        <v>#REF!</v>
      </c>
      <c r="AQ9" s="180" t="e">
        <f>PF.!#REF!</f>
        <v>#REF!</v>
      </c>
      <c r="AR9" s="152"/>
      <c r="AS9" s="152"/>
      <c r="AT9" s="135"/>
      <c r="AU9" s="136"/>
    </row>
    <row r="10" spans="1:48" s="80" customFormat="1" ht="18.899999999999999" customHeight="1" x14ac:dyDescent="0.25">
      <c r="A10" s="165" t="e">
        <f>PG!#REF!</f>
        <v>#REF!</v>
      </c>
      <c r="B10" s="166" t="e">
        <f>PG!#REF!</f>
        <v>#REF!</v>
      </c>
      <c r="C10" s="167" t="e">
        <f>PG!#REF!</f>
        <v>#REF!</v>
      </c>
      <c r="D10" s="152"/>
      <c r="E10" s="152"/>
      <c r="F10" s="135"/>
      <c r="G10" s="136"/>
      <c r="I10" s="171" t="str">
        <f>EF!$E9</f>
        <v>SOLER</v>
      </c>
      <c r="J10" s="172" t="str">
        <f>EF!$E9</f>
        <v>SOLER</v>
      </c>
      <c r="K10" s="173" t="str">
        <f>EF!$G9</f>
        <v>EMSAM</v>
      </c>
      <c r="L10" s="152"/>
      <c r="M10" s="152"/>
      <c r="N10" s="135"/>
      <c r="O10" s="136"/>
      <c r="Q10" s="165" t="e">
        <f>BG!#REF!</f>
        <v>#REF!</v>
      </c>
      <c r="R10" s="166" t="e">
        <f>BG!#REF!</f>
        <v>#REF!</v>
      </c>
      <c r="S10" s="167" t="e">
        <f>BG!#REF!</f>
        <v>#REF!</v>
      </c>
      <c r="T10" s="152"/>
      <c r="U10" s="152"/>
      <c r="V10" s="135"/>
      <c r="W10" s="136"/>
      <c r="Y10" s="171">
        <f>BF!$A11</f>
        <v>0</v>
      </c>
      <c r="Z10" s="180">
        <f>BF!$B11</f>
        <v>0</v>
      </c>
      <c r="AA10" s="180">
        <f>BF!$C11</f>
        <v>0</v>
      </c>
      <c r="AB10" s="152"/>
      <c r="AC10" s="152"/>
      <c r="AD10" s="135"/>
      <c r="AE10" s="136"/>
      <c r="AG10" s="165" t="e">
        <f>EG!#REF!</f>
        <v>#REF!</v>
      </c>
      <c r="AH10" s="166" t="e">
        <f>EG!#REF!</f>
        <v>#REF!</v>
      </c>
      <c r="AI10" s="166" t="e">
        <f>EG!#REF!</f>
        <v>#REF!</v>
      </c>
      <c r="AJ10" s="152"/>
      <c r="AK10" s="152"/>
      <c r="AL10" s="135"/>
      <c r="AM10" s="136"/>
      <c r="AO10" s="171" t="e">
        <f>PF.!#REF!</f>
        <v>#REF!</v>
      </c>
      <c r="AP10" s="180" t="e">
        <f>PF.!#REF!</f>
        <v>#REF!</v>
      </c>
      <c r="AQ10" s="180" t="e">
        <f>PF.!#REF!</f>
        <v>#REF!</v>
      </c>
      <c r="AR10" s="152"/>
      <c r="AS10" s="152"/>
      <c r="AT10" s="135"/>
      <c r="AU10" s="136"/>
    </row>
    <row r="11" spans="1:48" s="80" customFormat="1" ht="18.899999999999999" customHeight="1" x14ac:dyDescent="0.25">
      <c r="A11" s="165" t="str">
        <f>PG!$E9</f>
        <v>BEKHEDDA</v>
      </c>
      <c r="B11" s="166" t="str">
        <f>PG!$F9</f>
        <v>IMRAN</v>
      </c>
      <c r="C11" s="167" t="str">
        <f>PG!G9</f>
        <v>EMSAM</v>
      </c>
      <c r="D11" s="152"/>
      <c r="E11" s="152"/>
      <c r="F11" s="135"/>
      <c r="G11" s="136"/>
      <c r="I11" s="171" t="str">
        <f>EF!$E10</f>
        <v>RIVIERE</v>
      </c>
      <c r="J11" s="172" t="str">
        <f>EF!$E10</f>
        <v>RIVIERE</v>
      </c>
      <c r="K11" s="173" t="str">
        <f>EF!$G10</f>
        <v>CORE</v>
      </c>
      <c r="L11" s="152"/>
      <c r="M11" s="152"/>
      <c r="N11" s="135"/>
      <c r="O11" s="136"/>
      <c r="Q11" s="165">
        <f>BG!$A10</f>
        <v>0</v>
      </c>
      <c r="R11" s="166">
        <f>BG!$B10</f>
        <v>0</v>
      </c>
      <c r="S11" s="167">
        <f>BG!$C10</f>
        <v>0</v>
      </c>
      <c r="T11" s="152"/>
      <c r="U11" s="152"/>
      <c r="V11" s="135"/>
      <c r="W11" s="136"/>
      <c r="Y11" s="171">
        <f>BF!$A7</f>
        <v>0</v>
      </c>
      <c r="Z11" s="180">
        <f>BF!$B7</f>
        <v>0</v>
      </c>
      <c r="AA11" s="180">
        <f>BF!$C7</f>
        <v>0</v>
      </c>
      <c r="AB11" s="152"/>
      <c r="AC11" s="152"/>
      <c r="AD11" s="135"/>
      <c r="AE11" s="136"/>
      <c r="AG11" s="165" t="str">
        <f>EG!$E10</f>
        <v>TASTET</v>
      </c>
      <c r="AH11" s="166" t="str">
        <f>EG!$F10</f>
        <v>RAPHAEL</v>
      </c>
      <c r="AI11" s="166" t="str">
        <f>EG!$G10</f>
        <v>EMSAM</v>
      </c>
      <c r="AJ11" s="152"/>
      <c r="AK11" s="152"/>
      <c r="AL11" s="135"/>
      <c r="AM11" s="136"/>
      <c r="AO11" s="171" t="e">
        <f>PF.!#REF!</f>
        <v>#REF!</v>
      </c>
      <c r="AP11" s="180" t="e">
        <f>PF.!#REF!</f>
        <v>#REF!</v>
      </c>
      <c r="AQ11" s="180" t="e">
        <f>PF.!#REF!</f>
        <v>#REF!</v>
      </c>
      <c r="AR11" s="152"/>
      <c r="AS11" s="152"/>
      <c r="AT11" s="135"/>
      <c r="AU11" s="136"/>
    </row>
    <row r="12" spans="1:48" s="80" customFormat="1" ht="18.899999999999999" customHeight="1" x14ac:dyDescent="0.25">
      <c r="A12" s="165" t="str">
        <f>PG!$E10</f>
        <v>BELHAJI</v>
      </c>
      <c r="B12" s="166" t="str">
        <f>PG!$F10</f>
        <v>HARONE</v>
      </c>
      <c r="C12" s="167" t="str">
        <f>PG!G10</f>
        <v>EAPE</v>
      </c>
      <c r="D12" s="152"/>
      <c r="E12" s="152"/>
      <c r="F12" s="135"/>
      <c r="G12" s="136"/>
      <c r="I12" s="171" t="str">
        <f>EF!$E11</f>
        <v>DIAKHITE</v>
      </c>
      <c r="J12" s="172" t="str">
        <f>EF!$E11</f>
        <v>DIAKHITE</v>
      </c>
      <c r="K12" s="173" t="str">
        <f>EF!$G11</f>
        <v>EAPE</v>
      </c>
      <c r="L12" s="152"/>
      <c r="M12" s="152"/>
      <c r="N12" s="135"/>
      <c r="O12" s="136"/>
      <c r="Q12" s="165">
        <f>BG!$A11</f>
        <v>0</v>
      </c>
      <c r="R12" s="166">
        <f>BG!$B11</f>
        <v>0</v>
      </c>
      <c r="S12" s="167">
        <f>BG!$C11</f>
        <v>0</v>
      </c>
      <c r="T12" s="152"/>
      <c r="U12" s="152"/>
      <c r="V12" s="135"/>
      <c r="W12" s="136"/>
      <c r="Y12" s="171">
        <f>BF!$A13</f>
        <v>0</v>
      </c>
      <c r="Z12" s="180">
        <f>BF!$B13</f>
        <v>0</v>
      </c>
      <c r="AA12" s="180">
        <f>BF!$C13</f>
        <v>0</v>
      </c>
      <c r="AB12" s="152"/>
      <c r="AC12" s="152"/>
      <c r="AD12" s="135"/>
      <c r="AE12" s="136"/>
      <c r="AG12" s="165" t="str">
        <f>EG!$E11</f>
        <v>DESMET</v>
      </c>
      <c r="AH12" s="166" t="str">
        <f>EG!$F11</f>
        <v>SIMON</v>
      </c>
      <c r="AI12" s="166" t="str">
        <f>EG!$G11</f>
        <v>EAPE</v>
      </c>
      <c r="AJ12" s="152"/>
      <c r="AK12" s="152"/>
      <c r="AL12" s="135"/>
      <c r="AM12" s="136"/>
      <c r="AO12" s="171" t="str">
        <f>PF.!$E8</f>
        <v>FORTIER DJAHARA</v>
      </c>
      <c r="AP12" s="180" t="str">
        <f>PF.!$F8</f>
        <v>ASMA</v>
      </c>
      <c r="AQ12" s="180" t="str">
        <f>PF.!$G8</f>
        <v>EAPE</v>
      </c>
      <c r="AR12" s="152"/>
      <c r="AS12" s="152"/>
      <c r="AT12" s="135"/>
      <c r="AU12" s="136"/>
    </row>
    <row r="13" spans="1:48" s="80" customFormat="1" ht="18.899999999999999" customHeight="1" x14ac:dyDescent="0.25">
      <c r="A13" s="165" t="str">
        <f>PG!$E11</f>
        <v>BENTIFRAOUINE</v>
      </c>
      <c r="B13" s="166" t="str">
        <f>PG!$F11</f>
        <v>TIDIANI</v>
      </c>
      <c r="C13" s="167" t="str">
        <f>PG!G11</f>
        <v>SS76</v>
      </c>
      <c r="D13" s="152"/>
      <c r="E13" s="152"/>
      <c r="F13" s="135"/>
      <c r="G13" s="136"/>
      <c r="I13" s="171" t="str">
        <f>EF!$E12</f>
        <v>LATINIER HAVARD</v>
      </c>
      <c r="J13" s="172" t="str">
        <f>EF!$E12</f>
        <v>LATINIER HAVARD</v>
      </c>
      <c r="K13" s="173" t="str">
        <f>EF!$G12</f>
        <v>EAPE</v>
      </c>
      <c r="L13" s="152"/>
      <c r="M13" s="152"/>
      <c r="N13" s="135"/>
      <c r="O13" s="136"/>
      <c r="Q13" s="165">
        <f>BG!$A12</f>
        <v>0</v>
      </c>
      <c r="R13" s="166">
        <f>BG!$B12</f>
        <v>0</v>
      </c>
      <c r="S13" s="167">
        <f>BG!$C12</f>
        <v>0</v>
      </c>
      <c r="T13" s="152"/>
      <c r="U13" s="152"/>
      <c r="V13" s="135"/>
      <c r="W13" s="136"/>
      <c r="Y13" s="171">
        <f>BF!$A14</f>
        <v>0</v>
      </c>
      <c r="Z13" s="180">
        <f>BF!$B14</f>
        <v>0</v>
      </c>
      <c r="AA13" s="180">
        <f>BF!$C14</f>
        <v>0</v>
      </c>
      <c r="AB13" s="152"/>
      <c r="AC13" s="152"/>
      <c r="AD13" s="135"/>
      <c r="AE13" s="136"/>
      <c r="AG13" s="165" t="str">
        <f>EG!$E12</f>
        <v>HEBERT</v>
      </c>
      <c r="AH13" s="166" t="str">
        <f>EG!$F12</f>
        <v>MAXENT</v>
      </c>
      <c r="AI13" s="166" t="str">
        <f>EG!$G12</f>
        <v>EAPE</v>
      </c>
      <c r="AJ13" s="152"/>
      <c r="AK13" s="152"/>
      <c r="AL13" s="135"/>
      <c r="AM13" s="136"/>
      <c r="AO13" s="171" t="str">
        <f>PF.!$E9</f>
        <v>MAZILA</v>
      </c>
      <c r="AP13" s="180" t="str">
        <f>PF.!$F9</f>
        <v>GAELYS</v>
      </c>
      <c r="AQ13" s="180" t="str">
        <f>PF.!$G9</f>
        <v>SS76</v>
      </c>
      <c r="AR13" s="152"/>
      <c r="AS13" s="152"/>
      <c r="AT13" s="135"/>
      <c r="AU13" s="136"/>
    </row>
    <row r="14" spans="1:48" s="80" customFormat="1" ht="18.899999999999999" customHeight="1" x14ac:dyDescent="0.25">
      <c r="A14" s="165" t="str">
        <f>PG!$E12</f>
        <v>BERLAN</v>
      </c>
      <c r="B14" s="166" t="str">
        <f>PG!$F12</f>
        <v>VALENTIN</v>
      </c>
      <c r="C14" s="167" t="str">
        <f>PG!G12</f>
        <v>EMSAM</v>
      </c>
      <c r="D14" s="152"/>
      <c r="E14" s="152"/>
      <c r="F14" s="135"/>
      <c r="G14" s="136"/>
      <c r="I14" s="171" t="str">
        <f>EF!$E13</f>
        <v>POIXBLANC</v>
      </c>
      <c r="J14" s="172" t="str">
        <f>EF!$E13</f>
        <v>POIXBLANC</v>
      </c>
      <c r="K14" s="173" t="str">
        <f>EF!$G13</f>
        <v>EAPE</v>
      </c>
      <c r="L14" s="152"/>
      <c r="M14" s="152"/>
      <c r="N14" s="135"/>
      <c r="O14" s="136"/>
      <c r="Q14" s="165">
        <f>BG!$A13</f>
        <v>0</v>
      </c>
      <c r="R14" s="166">
        <f>BG!$B13</f>
        <v>0</v>
      </c>
      <c r="S14" s="167">
        <f>BG!$C13</f>
        <v>0</v>
      </c>
      <c r="T14" s="152"/>
      <c r="U14" s="152"/>
      <c r="V14" s="135"/>
      <c r="W14" s="136"/>
      <c r="Y14" s="171">
        <f>BF!$A4</f>
        <v>0</v>
      </c>
      <c r="Z14" s="180">
        <f>BF!$B4</f>
        <v>0</v>
      </c>
      <c r="AA14" s="180">
        <f>BF!$C4</f>
        <v>0</v>
      </c>
      <c r="AB14" s="152"/>
      <c r="AC14" s="152"/>
      <c r="AD14" s="135"/>
      <c r="AE14" s="136"/>
      <c r="AG14" s="165" t="str">
        <f>EG!$E13</f>
        <v>PHILIP-VOLKAERT</v>
      </c>
      <c r="AH14" s="166" t="str">
        <f>EG!$F13</f>
        <v>LEOPOLD</v>
      </c>
      <c r="AI14" s="166" t="str">
        <f>EG!$G13</f>
        <v>EAPE</v>
      </c>
      <c r="AJ14" s="152"/>
      <c r="AK14" s="152"/>
      <c r="AL14" s="135"/>
      <c r="AM14" s="136"/>
      <c r="AO14" s="171" t="str">
        <f>PF.!$E10</f>
        <v>LEFEBVRE</v>
      </c>
      <c r="AP14" s="180" t="str">
        <f>PF.!$F10</f>
        <v>AIDA</v>
      </c>
      <c r="AQ14" s="180" t="str">
        <f>PF.!$G10</f>
        <v>SS76</v>
      </c>
      <c r="AR14" s="152"/>
      <c r="AS14" s="152"/>
      <c r="AT14" s="135"/>
      <c r="AU14" s="136"/>
    </row>
    <row r="15" spans="1:48" s="80" customFormat="1" ht="18.899999999999999" customHeight="1" x14ac:dyDescent="0.25">
      <c r="A15" s="165" t="str">
        <f>PG!$E13</f>
        <v>KONATE CHEMIN</v>
      </c>
      <c r="B15" s="166" t="str">
        <f>PG!$F13</f>
        <v>ISMAEL</v>
      </c>
      <c r="C15" s="167" t="str">
        <f>PG!G13</f>
        <v>CORE</v>
      </c>
      <c r="D15" s="152"/>
      <c r="E15" s="152"/>
      <c r="F15" s="135"/>
      <c r="G15" s="136"/>
      <c r="I15" s="171" t="str">
        <f>EF!$E14</f>
        <v>MOUQUET</v>
      </c>
      <c r="J15" s="172" t="str">
        <f>EF!$E14</f>
        <v>MOUQUET</v>
      </c>
      <c r="K15" s="173" t="str">
        <f>EF!$G14</f>
        <v>EAPE</v>
      </c>
      <c r="L15" s="152"/>
      <c r="M15" s="152"/>
      <c r="N15" s="135"/>
      <c r="O15" s="136"/>
      <c r="Q15" s="165">
        <f>BG!$A14</f>
        <v>0</v>
      </c>
      <c r="R15" s="166">
        <f>BG!$B14</f>
        <v>0</v>
      </c>
      <c r="S15" s="167">
        <f>BG!$C14</f>
        <v>0</v>
      </c>
      <c r="T15" s="152"/>
      <c r="U15" s="152"/>
      <c r="V15" s="135"/>
      <c r="W15" s="136"/>
      <c r="Y15" s="171">
        <f>BF!$A16</f>
        <v>0</v>
      </c>
      <c r="Z15" s="180">
        <f>BF!$B16</f>
        <v>0</v>
      </c>
      <c r="AA15" s="180">
        <f>BF!$C16</f>
        <v>0</v>
      </c>
      <c r="AB15" s="152"/>
      <c r="AC15" s="152"/>
      <c r="AD15" s="135"/>
      <c r="AE15" s="136"/>
      <c r="AG15" s="165" t="str">
        <f>EG!$E14</f>
        <v>GUYOT</v>
      </c>
      <c r="AH15" s="166" t="str">
        <f>EG!$F14</f>
        <v>ELIOTT</v>
      </c>
      <c r="AI15" s="166" t="str">
        <f>EG!$G14</f>
        <v>EAPE</v>
      </c>
      <c r="AJ15" s="152"/>
      <c r="AK15" s="152"/>
      <c r="AL15" s="135"/>
      <c r="AM15" s="136"/>
      <c r="AO15" s="171" t="str">
        <f>PF.!$E11</f>
        <v>HAREL GUICHE</v>
      </c>
      <c r="AP15" s="180" t="str">
        <f>PF.!$F11</f>
        <v>FAUSTINE</v>
      </c>
      <c r="AQ15" s="180" t="str">
        <f>PF.!$G11</f>
        <v>EAPE</v>
      </c>
      <c r="AR15" s="152"/>
      <c r="AS15" s="152"/>
      <c r="AT15" s="135"/>
      <c r="AU15" s="136"/>
    </row>
    <row r="16" spans="1:48" s="80" customFormat="1" ht="18.899999999999999" customHeight="1" x14ac:dyDescent="0.25">
      <c r="A16" s="165" t="str">
        <f>PG!$E14</f>
        <v>BOCQUET</v>
      </c>
      <c r="B16" s="166" t="str">
        <f>PG!$F14</f>
        <v>GABRIEL</v>
      </c>
      <c r="C16" s="167" t="str">
        <f>PG!G14</f>
        <v>EMSAM</v>
      </c>
      <c r="D16" s="152"/>
      <c r="E16" s="152"/>
      <c r="F16" s="135"/>
      <c r="G16" s="136"/>
      <c r="I16" s="171" t="str">
        <f>EF!$E15</f>
        <v>VASSE</v>
      </c>
      <c r="J16" s="172" t="str">
        <f>EF!$E15</f>
        <v>VASSE</v>
      </c>
      <c r="K16" s="173" t="str">
        <f>EF!$G15</f>
        <v>EMSAM</v>
      </c>
      <c r="L16" s="152"/>
      <c r="M16" s="152"/>
      <c r="N16" s="135"/>
      <c r="O16" s="136"/>
      <c r="Q16" s="165">
        <f>BG!$A15</f>
        <v>0</v>
      </c>
      <c r="R16" s="166">
        <f>BG!$B15</f>
        <v>0</v>
      </c>
      <c r="S16" s="167">
        <f>BG!$C15</f>
        <v>0</v>
      </c>
      <c r="T16" s="152"/>
      <c r="U16" s="152"/>
      <c r="V16" s="135"/>
      <c r="W16" s="136"/>
      <c r="Y16" s="171">
        <f>BF!$A17</f>
        <v>0</v>
      </c>
      <c r="Z16" s="180">
        <f>BF!$B17</f>
        <v>0</v>
      </c>
      <c r="AA16" s="180">
        <f>BF!$C17</f>
        <v>0</v>
      </c>
      <c r="AB16" s="152"/>
      <c r="AC16" s="152"/>
      <c r="AD16" s="135"/>
      <c r="AE16" s="136"/>
      <c r="AG16" s="165" t="str">
        <f>EG!$E17</f>
        <v>MORVAN</v>
      </c>
      <c r="AH16" s="166" t="str">
        <f>EG!$F17</f>
        <v>MAEL</v>
      </c>
      <c r="AI16" s="166" t="str">
        <f>EG!$G17</f>
        <v>SS76</v>
      </c>
      <c r="AJ16" s="152"/>
      <c r="AK16" s="152"/>
      <c r="AL16" s="135"/>
      <c r="AM16" s="136"/>
      <c r="AO16" s="171" t="str">
        <f>PF.!$E28</f>
        <v>THIAM</v>
      </c>
      <c r="AP16" s="180" t="str">
        <f>PF.!$F28</f>
        <v>FATIMA -NOURA</v>
      </c>
      <c r="AQ16" s="180" t="str">
        <f>PF.!$G28</f>
        <v>EAPE</v>
      </c>
      <c r="AR16" s="152"/>
      <c r="AS16" s="152"/>
      <c r="AT16" s="135"/>
      <c r="AU16" s="136"/>
    </row>
    <row r="17" spans="1:47" s="80" customFormat="1" ht="18.899999999999999" customHeight="1" x14ac:dyDescent="0.25">
      <c r="A17" s="165" t="str">
        <f>PG!$E15</f>
        <v>BONNEAU</v>
      </c>
      <c r="B17" s="166" t="str">
        <f>PG!$F15</f>
        <v>MARTIN</v>
      </c>
      <c r="C17" s="167" t="str">
        <f>PG!G15</f>
        <v>EAPE</v>
      </c>
      <c r="D17" s="152"/>
      <c r="E17" s="152"/>
      <c r="F17" s="135"/>
      <c r="G17" s="136"/>
      <c r="I17" s="171" t="str">
        <f>EF!$E16</f>
        <v>JEAN</v>
      </c>
      <c r="J17" s="172" t="str">
        <f>EF!$E16</f>
        <v>JEAN</v>
      </c>
      <c r="K17" s="173" t="str">
        <f>EF!$G16</f>
        <v>EAPE</v>
      </c>
      <c r="L17" s="152"/>
      <c r="M17" s="152"/>
      <c r="N17" s="135"/>
      <c r="O17" s="136"/>
      <c r="Q17" s="165">
        <f>BG!$A16</f>
        <v>0</v>
      </c>
      <c r="R17" s="166">
        <f>BG!$B16</f>
        <v>0</v>
      </c>
      <c r="S17" s="167">
        <f>BG!$C16</f>
        <v>0</v>
      </c>
      <c r="T17" s="152"/>
      <c r="U17" s="152"/>
      <c r="V17" s="135"/>
      <c r="W17" s="136"/>
      <c r="Y17" s="171">
        <f>BF!$A18</f>
        <v>0</v>
      </c>
      <c r="Z17" s="180">
        <f>BF!$B18</f>
        <v>0</v>
      </c>
      <c r="AA17" s="180">
        <f>BF!$C18</f>
        <v>0</v>
      </c>
      <c r="AB17" s="152"/>
      <c r="AC17" s="152"/>
      <c r="AD17" s="135"/>
      <c r="AE17" s="136"/>
      <c r="AG17" s="165" t="str">
        <f>EG!$E31</f>
        <v>BEHENGARAY</v>
      </c>
      <c r="AH17" s="166" t="str">
        <f>EG!$F31</f>
        <v>Simon</v>
      </c>
      <c r="AI17" s="166" t="str">
        <f>EG!$G31</f>
        <v>ENSAM</v>
      </c>
      <c r="AJ17" s="152"/>
      <c r="AK17" s="152"/>
      <c r="AL17" s="135"/>
      <c r="AM17" s="136"/>
      <c r="AO17" s="171" t="str">
        <f>PF.!$E29</f>
        <v>DIDIER</v>
      </c>
      <c r="AP17" s="180" t="str">
        <f>PF.!$F29</f>
        <v>AMBRE</v>
      </c>
      <c r="AQ17" s="180" t="str">
        <f>PF.!$G29</f>
        <v>CORE</v>
      </c>
      <c r="AR17" s="152"/>
      <c r="AS17" s="152"/>
      <c r="AT17" s="135"/>
      <c r="AU17" s="136"/>
    </row>
    <row r="18" spans="1:47" s="80" customFormat="1" ht="18.899999999999999" customHeight="1" x14ac:dyDescent="0.25">
      <c r="A18" s="165" t="str">
        <f>PG!$E16</f>
        <v>BONNIN</v>
      </c>
      <c r="B18" s="166" t="str">
        <f>PG!$F16</f>
        <v>ALEXANDRE</v>
      </c>
      <c r="C18" s="167" t="str">
        <f>PG!G16</f>
        <v>EMSAM</v>
      </c>
      <c r="D18" s="152"/>
      <c r="E18" s="152"/>
      <c r="F18" s="135"/>
      <c r="G18" s="136"/>
      <c r="I18" s="171" t="str">
        <f>EF!$E17</f>
        <v>DUDONS</v>
      </c>
      <c r="J18" s="172" t="str">
        <f>EF!$E17</f>
        <v>DUDONS</v>
      </c>
      <c r="K18" s="173" t="str">
        <f>EF!$G17</f>
        <v>EAPE</v>
      </c>
      <c r="L18" s="152"/>
      <c r="M18" s="152"/>
      <c r="N18" s="135"/>
      <c r="O18" s="136"/>
      <c r="Q18" s="165">
        <f>BG!$A17</f>
        <v>0</v>
      </c>
      <c r="R18" s="166">
        <f>BG!$B17</f>
        <v>0</v>
      </c>
      <c r="S18" s="167">
        <f>BG!$C17</f>
        <v>0</v>
      </c>
      <c r="T18" s="152"/>
      <c r="U18" s="152"/>
      <c r="V18" s="135"/>
      <c r="W18" s="136"/>
      <c r="Y18" s="171">
        <f>BF!$A19</f>
        <v>0</v>
      </c>
      <c r="Z18" s="180">
        <f>BF!$B19</f>
        <v>0</v>
      </c>
      <c r="AA18" s="180">
        <f>BF!$C19</f>
        <v>0</v>
      </c>
      <c r="AB18" s="152"/>
      <c r="AC18" s="152"/>
      <c r="AD18" s="135"/>
      <c r="AE18" s="136"/>
      <c r="AG18" s="165" t="str">
        <f>EG!$E32</f>
        <v>LEMELLE</v>
      </c>
      <c r="AH18" s="166" t="str">
        <f>EG!$F32</f>
        <v>HUGO</v>
      </c>
      <c r="AI18" s="166" t="str">
        <f>EG!$G32</f>
        <v>SS76</v>
      </c>
      <c r="AJ18" s="152"/>
      <c r="AK18" s="152"/>
      <c r="AL18" s="135"/>
      <c r="AM18" s="136"/>
      <c r="AO18" s="171" t="str">
        <f>PF.!$E30</f>
        <v>LECOMTE GRONDIN</v>
      </c>
      <c r="AP18" s="180" t="str">
        <f>PF.!$F30</f>
        <v>CAMILLE</v>
      </c>
      <c r="AQ18" s="180" t="str">
        <f>PF.!$G30</f>
        <v>EAPE</v>
      </c>
      <c r="AR18" s="152"/>
      <c r="AS18" s="152"/>
      <c r="AT18" s="135"/>
      <c r="AU18" s="136"/>
    </row>
    <row r="19" spans="1:47" s="80" customFormat="1" ht="18.899999999999999" customHeight="1" x14ac:dyDescent="0.25">
      <c r="A19" s="165" t="str">
        <f>PG!$E17</f>
        <v>BOUCHER</v>
      </c>
      <c r="B19" s="166" t="str">
        <f>PG!$F17</f>
        <v>RAFAEL</v>
      </c>
      <c r="C19" s="167" t="str">
        <f>PG!G17</f>
        <v>EMSAM</v>
      </c>
      <c r="D19" s="152"/>
      <c r="E19" s="152"/>
      <c r="F19" s="135"/>
      <c r="G19" s="136"/>
      <c r="I19" s="171" t="str">
        <f>EF!$E18</f>
        <v>NYERGES</v>
      </c>
      <c r="J19" s="172" t="str">
        <f>EF!$E18</f>
        <v>NYERGES</v>
      </c>
      <c r="K19" s="173" t="str">
        <f>EF!$G18</f>
        <v>EAPE</v>
      </c>
      <c r="L19" s="152"/>
      <c r="M19" s="152"/>
      <c r="N19" s="135"/>
      <c r="O19" s="136"/>
      <c r="Q19" s="165">
        <f>BG!$A18</f>
        <v>0</v>
      </c>
      <c r="R19" s="166">
        <f>BG!$B18</f>
        <v>0</v>
      </c>
      <c r="S19" s="167">
        <f>BG!$C18</f>
        <v>0</v>
      </c>
      <c r="T19" s="152"/>
      <c r="U19" s="152"/>
      <c r="V19" s="135"/>
      <c r="W19" s="136"/>
      <c r="Y19" s="171">
        <f>BF!$A20</f>
        <v>0</v>
      </c>
      <c r="Z19" s="180">
        <f>BF!$B20</f>
        <v>0</v>
      </c>
      <c r="AA19" s="180">
        <f>BF!$C20</f>
        <v>0</v>
      </c>
      <c r="AB19" s="152"/>
      <c r="AC19" s="152"/>
      <c r="AD19" s="135"/>
      <c r="AE19" s="136"/>
      <c r="AG19" s="165" t="str">
        <f>EG!$E33</f>
        <v>RUIZ</v>
      </c>
      <c r="AH19" s="166" t="str">
        <f>EG!$F33</f>
        <v>AXEL</v>
      </c>
      <c r="AI19" s="166" t="str">
        <f>EG!$G33</f>
        <v>EMSAM</v>
      </c>
      <c r="AJ19" s="152"/>
      <c r="AK19" s="152"/>
      <c r="AL19" s="135"/>
      <c r="AM19" s="136"/>
      <c r="AO19" s="171" t="str">
        <f>PF.!$E31</f>
        <v>LOUVET</v>
      </c>
      <c r="AP19" s="180" t="str">
        <f>PF.!$F31</f>
        <v>ANAE</v>
      </c>
      <c r="AQ19" s="180" t="str">
        <f>PF.!$G31</f>
        <v>SS76</v>
      </c>
      <c r="AR19" s="152"/>
      <c r="AS19" s="152"/>
      <c r="AT19" s="135"/>
      <c r="AU19" s="136"/>
    </row>
    <row r="20" spans="1:47" s="80" customFormat="1" ht="18.899999999999999" customHeight="1" x14ac:dyDescent="0.25">
      <c r="A20" s="165" t="str">
        <f>PG!$E18</f>
        <v>BRODARD</v>
      </c>
      <c r="B20" s="166" t="str">
        <f>PG!$F18</f>
        <v>OLIVIER</v>
      </c>
      <c r="C20" s="167" t="str">
        <f>PG!G18</f>
        <v>EMSAM</v>
      </c>
      <c r="D20" s="152"/>
      <c r="E20" s="152"/>
      <c r="F20" s="135"/>
      <c r="G20" s="136"/>
      <c r="I20" s="171" t="e">
        <f>EF!#REF!</f>
        <v>#REF!</v>
      </c>
      <c r="J20" s="172" t="e">
        <f>EF!#REF!</f>
        <v>#REF!</v>
      </c>
      <c r="K20" s="173" t="e">
        <f>EF!#REF!</f>
        <v>#REF!</v>
      </c>
      <c r="L20" s="152"/>
      <c r="M20" s="152"/>
      <c r="N20" s="135"/>
      <c r="O20" s="136"/>
      <c r="Q20" s="165">
        <f>BG!$A19</f>
        <v>0</v>
      </c>
      <c r="R20" s="166">
        <f>BG!$B19</f>
        <v>0</v>
      </c>
      <c r="S20" s="167">
        <f>BG!$C19</f>
        <v>0</v>
      </c>
      <c r="T20" s="152"/>
      <c r="U20" s="152"/>
      <c r="V20" s="135"/>
      <c r="W20" s="136"/>
      <c r="Y20" s="171">
        <f>BF!$A21</f>
        <v>0</v>
      </c>
      <c r="Z20" s="180">
        <f>BF!$B21</f>
        <v>0</v>
      </c>
      <c r="AA20" s="180">
        <f>BF!$C21</f>
        <v>0</v>
      </c>
      <c r="AB20" s="152"/>
      <c r="AC20" s="152"/>
      <c r="AD20" s="135"/>
      <c r="AE20" s="136"/>
      <c r="AG20" s="165" t="str">
        <f>EG!$E34</f>
        <v>CHIKHI</v>
      </c>
      <c r="AH20" s="166" t="str">
        <f>EG!$F34</f>
        <v>Naïm</v>
      </c>
      <c r="AI20" s="166" t="str">
        <f>EG!$G34</f>
        <v>SS76</v>
      </c>
      <c r="AJ20" s="152"/>
      <c r="AK20" s="152"/>
      <c r="AL20" s="135"/>
      <c r="AM20" s="136"/>
      <c r="AO20" s="171" t="str">
        <f>PF.!$E32</f>
        <v>GROSBOIS</v>
      </c>
      <c r="AP20" s="180" t="str">
        <f>PF.!$F32</f>
        <v>JEANNE</v>
      </c>
      <c r="AQ20" s="180" t="str">
        <f>PF.!$G32</f>
        <v>CORE</v>
      </c>
      <c r="AR20" s="152"/>
      <c r="AS20" s="152"/>
      <c r="AT20" s="135"/>
      <c r="AU20" s="136"/>
    </row>
    <row r="21" spans="1:47" s="80" customFormat="1" ht="18.899999999999999" customHeight="1" x14ac:dyDescent="0.25">
      <c r="A21" s="165" t="str">
        <f>PG!$E19</f>
        <v>CABANNE</v>
      </c>
      <c r="B21" s="166" t="str">
        <f>PG!$F19</f>
        <v>RAPHAEL</v>
      </c>
      <c r="C21" s="167" t="str">
        <f>PG!G19</f>
        <v>EAPE</v>
      </c>
      <c r="D21" s="152"/>
      <c r="E21" s="152"/>
      <c r="F21" s="135"/>
      <c r="G21" s="136"/>
      <c r="I21" s="171" t="str">
        <f>EF!$E20</f>
        <v>DIAKHITE</v>
      </c>
      <c r="J21" s="172" t="str">
        <f>EF!$E20</f>
        <v>DIAKHITE</v>
      </c>
      <c r="K21" s="173" t="str">
        <f>EF!$G20</f>
        <v>CORE</v>
      </c>
      <c r="L21" s="152"/>
      <c r="M21" s="152"/>
      <c r="N21" s="135"/>
      <c r="O21" s="136"/>
      <c r="Q21" s="165">
        <f>BG!$A20</f>
        <v>0</v>
      </c>
      <c r="R21" s="166">
        <f>BG!$B20</f>
        <v>0</v>
      </c>
      <c r="S21" s="167">
        <f>BG!$C20</f>
        <v>0</v>
      </c>
      <c r="T21" s="152"/>
      <c r="U21" s="152"/>
      <c r="V21" s="135"/>
      <c r="W21" s="136"/>
      <c r="Y21" s="171">
        <f>BF!$A22</f>
        <v>0</v>
      </c>
      <c r="Z21" s="180">
        <f>BF!$B22</f>
        <v>0</v>
      </c>
      <c r="AA21" s="180">
        <f>BF!$C22</f>
        <v>0</v>
      </c>
      <c r="AB21" s="152"/>
      <c r="AC21" s="152"/>
      <c r="AD21" s="135"/>
      <c r="AE21" s="136"/>
      <c r="AG21" s="165" t="str">
        <f>EG!$E35</f>
        <v>Auger benvenuto</v>
      </c>
      <c r="AH21" s="166" t="str">
        <f>EG!$F35</f>
        <v>Marius</v>
      </c>
      <c r="AI21" s="166" t="str">
        <f>EG!$G35</f>
        <v>SS76</v>
      </c>
      <c r="AJ21" s="152"/>
      <c r="AK21" s="152"/>
      <c r="AL21" s="135"/>
      <c r="AM21" s="136"/>
      <c r="AO21" s="171" t="str">
        <f>PF.!$E33</f>
        <v>MONTOUT</v>
      </c>
      <c r="AP21" s="180" t="str">
        <f>PF.!$F33</f>
        <v>NAELIZIA</v>
      </c>
      <c r="AQ21" s="180" t="str">
        <f>PF.!$G33</f>
        <v>SS76</v>
      </c>
      <c r="AR21" s="152"/>
      <c r="AS21" s="152"/>
      <c r="AT21" s="135"/>
      <c r="AU21" s="136"/>
    </row>
    <row r="22" spans="1:47" s="80" customFormat="1" ht="18.899999999999999" customHeight="1" x14ac:dyDescent="0.25">
      <c r="A22" s="165" t="str">
        <f>PG!$E20</f>
        <v>LEGOUEST</v>
      </c>
      <c r="B22" s="166" t="str">
        <f>PG!$F20</f>
        <v>MARIUS</v>
      </c>
      <c r="C22" s="167" t="str">
        <f>PG!G20</f>
        <v>EAPE</v>
      </c>
      <c r="D22" s="152"/>
      <c r="E22" s="152"/>
      <c r="F22" s="135"/>
      <c r="G22" s="136"/>
      <c r="I22" s="171" t="str">
        <f>EF!$E21</f>
        <v>CUCURULL</v>
      </c>
      <c r="J22" s="172" t="str">
        <f>EF!$E21</f>
        <v>CUCURULL</v>
      </c>
      <c r="K22" s="173" t="str">
        <f>EF!$G21</f>
        <v>CORE</v>
      </c>
      <c r="L22" s="152"/>
      <c r="M22" s="152"/>
      <c r="N22" s="135"/>
      <c r="O22" s="136"/>
      <c r="Q22" s="165">
        <f>BG!$A21</f>
        <v>0</v>
      </c>
      <c r="R22" s="166">
        <f>BG!$B21</f>
        <v>0</v>
      </c>
      <c r="S22" s="167">
        <f>BG!$C21</f>
        <v>0</v>
      </c>
      <c r="T22" s="152"/>
      <c r="U22" s="152"/>
      <c r="V22" s="135"/>
      <c r="W22" s="136"/>
      <c r="Y22" s="171">
        <f>BF!$A23</f>
        <v>0</v>
      </c>
      <c r="Z22" s="180">
        <f>BF!$B23</f>
        <v>0</v>
      </c>
      <c r="AA22" s="180">
        <f>BF!$C23</f>
        <v>0</v>
      </c>
      <c r="AB22" s="152"/>
      <c r="AC22" s="152"/>
      <c r="AD22" s="135"/>
      <c r="AE22" s="136"/>
      <c r="AG22" s="165" t="str">
        <f>EG!$E36</f>
        <v>BERNARDIN</v>
      </c>
      <c r="AH22" s="166" t="str">
        <f>EG!$F36</f>
        <v>JAMES</v>
      </c>
      <c r="AI22" s="166" t="str">
        <f>EG!$G36</f>
        <v>SS76</v>
      </c>
      <c r="AJ22" s="152"/>
      <c r="AK22" s="152"/>
      <c r="AL22" s="135"/>
      <c r="AM22" s="136"/>
      <c r="AO22" s="171" t="str">
        <f>PF.!$E34</f>
        <v>VAUCHEL</v>
      </c>
      <c r="AP22" s="180" t="str">
        <f>PF.!$F34</f>
        <v>LIYA</v>
      </c>
      <c r="AQ22" s="180" t="str">
        <f>PF.!$G34</f>
        <v>EAPE</v>
      </c>
      <c r="AR22" s="152"/>
      <c r="AS22" s="152"/>
      <c r="AT22" s="135"/>
      <c r="AU22" s="136"/>
    </row>
    <row r="23" spans="1:47" s="80" customFormat="1" ht="18.899999999999999" customHeight="1" x14ac:dyDescent="0.25">
      <c r="A23" s="165" t="str">
        <f>PG!$E21</f>
        <v>CAPLAIN</v>
      </c>
      <c r="B23" s="166" t="str">
        <f>PG!$F21</f>
        <v>HIPPOLYTE</v>
      </c>
      <c r="C23" s="167" t="str">
        <f>PG!G21</f>
        <v>EMSAM</v>
      </c>
      <c r="D23" s="152"/>
      <c r="E23" s="152"/>
      <c r="F23" s="135"/>
      <c r="G23" s="136"/>
      <c r="I23" s="171" t="str">
        <f>EF!$E22</f>
        <v>MEJRI</v>
      </c>
      <c r="J23" s="172" t="str">
        <f>EF!$E22</f>
        <v>MEJRI</v>
      </c>
      <c r="K23" s="173" t="str">
        <f>EF!$G22</f>
        <v>EMSAM</v>
      </c>
      <c r="L23" s="152"/>
      <c r="M23" s="152"/>
      <c r="N23" s="135"/>
      <c r="O23" s="136"/>
      <c r="Q23" s="165">
        <f>BG!$A22</f>
        <v>0</v>
      </c>
      <c r="R23" s="166">
        <f>BG!$B22</f>
        <v>0</v>
      </c>
      <c r="S23" s="167">
        <f>BG!$C22</f>
        <v>0</v>
      </c>
      <c r="T23" s="152"/>
      <c r="U23" s="152"/>
      <c r="V23" s="135"/>
      <c r="W23" s="136"/>
      <c r="Y23" s="171">
        <f>BF!$A24</f>
        <v>0</v>
      </c>
      <c r="Z23" s="180">
        <f>BF!$B24</f>
        <v>0</v>
      </c>
      <c r="AA23" s="180">
        <f>BF!$C24</f>
        <v>0</v>
      </c>
      <c r="AB23" s="152"/>
      <c r="AC23" s="152"/>
      <c r="AD23" s="135"/>
      <c r="AE23" s="136"/>
      <c r="AG23" s="165" t="str">
        <f>EG!$E37</f>
        <v>HARANT</v>
      </c>
      <c r="AH23" s="166" t="str">
        <f>EG!$F37</f>
        <v>LEO</v>
      </c>
      <c r="AI23" s="166" t="str">
        <f>EG!$G37</f>
        <v>EAPE</v>
      </c>
      <c r="AJ23" s="152"/>
      <c r="AK23" s="152"/>
      <c r="AL23" s="135"/>
      <c r="AM23" s="136"/>
      <c r="AO23" s="171" t="str">
        <f>PF.!$E35</f>
        <v>GIBERT</v>
      </c>
      <c r="AP23" s="180" t="str">
        <f>PF.!$F35</f>
        <v>ELYNE</v>
      </c>
      <c r="AQ23" s="180" t="str">
        <f>PF.!$G35</f>
        <v>CORE</v>
      </c>
      <c r="AR23" s="152"/>
      <c r="AS23" s="152"/>
      <c r="AT23" s="135"/>
      <c r="AU23" s="136"/>
    </row>
    <row r="24" spans="1:47" s="80" customFormat="1" ht="18.899999999999999" customHeight="1" x14ac:dyDescent="0.25">
      <c r="A24" s="165" t="str">
        <f>PG!$E22</f>
        <v>CASANOVA</v>
      </c>
      <c r="B24" s="166" t="str">
        <f>PG!$F22</f>
        <v>PIERRE</v>
      </c>
      <c r="C24" s="167" t="str">
        <f>PG!G22</f>
        <v>EAPE</v>
      </c>
      <c r="D24" s="152"/>
      <c r="E24" s="152"/>
      <c r="F24" s="135"/>
      <c r="G24" s="136"/>
      <c r="I24" s="171" t="str">
        <f>EF!$E23</f>
        <v>BREELLE MARCETEAU</v>
      </c>
      <c r="J24" s="172" t="str">
        <f>EF!$E23</f>
        <v>BREELLE MARCETEAU</v>
      </c>
      <c r="K24" s="173" t="str">
        <f>EF!$G23</f>
        <v>SS76</v>
      </c>
      <c r="L24" s="152"/>
      <c r="M24" s="152"/>
      <c r="N24" s="135"/>
      <c r="O24" s="136"/>
      <c r="Q24" s="165">
        <f>BG!$A23</f>
        <v>0</v>
      </c>
      <c r="R24" s="166">
        <f>BG!$B23</f>
        <v>0</v>
      </c>
      <c r="S24" s="167">
        <f>BG!$C23</f>
        <v>0</v>
      </c>
      <c r="T24" s="152"/>
      <c r="U24" s="152"/>
      <c r="V24" s="135"/>
      <c r="W24" s="136"/>
      <c r="Y24" s="171">
        <f>BF!$A25</f>
        <v>0</v>
      </c>
      <c r="Z24" s="180">
        <f>BF!$B25</f>
        <v>0</v>
      </c>
      <c r="AA24" s="180">
        <f>BF!$C25</f>
        <v>0</v>
      </c>
      <c r="AB24" s="152"/>
      <c r="AC24" s="152"/>
      <c r="AD24" s="135"/>
      <c r="AE24" s="136"/>
      <c r="AG24" s="165" t="str">
        <f>EG!$E38</f>
        <v>DEVILLIERS</v>
      </c>
      <c r="AH24" s="166" t="str">
        <f>EG!$F38</f>
        <v>NATHANAEL</v>
      </c>
      <c r="AI24" s="166" t="str">
        <f>EG!$G38</f>
        <v>EAPE</v>
      </c>
      <c r="AJ24" s="152"/>
      <c r="AK24" s="152"/>
      <c r="AL24" s="135"/>
      <c r="AM24" s="136"/>
      <c r="AO24" s="171" t="str">
        <f>PF.!$E36</f>
        <v>BOURALY</v>
      </c>
      <c r="AP24" s="180" t="str">
        <f>PF.!$F36</f>
        <v>JADE</v>
      </c>
      <c r="AQ24" s="180" t="str">
        <f>PF.!$G36</f>
        <v>EAPE</v>
      </c>
      <c r="AR24" s="152"/>
      <c r="AS24" s="152"/>
      <c r="AT24" s="135"/>
      <c r="AU24" s="136"/>
    </row>
    <row r="25" spans="1:47" s="80" customFormat="1" ht="18.899999999999999" customHeight="1" x14ac:dyDescent="0.25">
      <c r="A25" s="165" t="str">
        <f>PG!$E23</f>
        <v>CATRICE</v>
      </c>
      <c r="B25" s="166" t="str">
        <f>PG!$F23</f>
        <v>JOSEPH</v>
      </c>
      <c r="C25" s="167" t="str">
        <f>PG!G23</f>
        <v>EMSAM</v>
      </c>
      <c r="D25" s="152"/>
      <c r="E25" s="152"/>
      <c r="F25" s="135"/>
      <c r="G25" s="136"/>
      <c r="I25" s="171" t="str">
        <f>EF!$E24</f>
        <v>GERARDIN</v>
      </c>
      <c r="J25" s="172" t="str">
        <f>EF!$E24</f>
        <v>GERARDIN</v>
      </c>
      <c r="K25" s="173" t="str">
        <f>EF!$G24</f>
        <v>EAPE</v>
      </c>
      <c r="L25" s="152"/>
      <c r="M25" s="152"/>
      <c r="N25" s="135"/>
      <c r="O25" s="136"/>
      <c r="Q25" s="165">
        <f>BG!$A24</f>
        <v>0</v>
      </c>
      <c r="R25" s="166">
        <f>BG!$B24</f>
        <v>0</v>
      </c>
      <c r="S25" s="167">
        <f>BG!$C24</f>
        <v>0</v>
      </c>
      <c r="T25" s="152"/>
      <c r="U25" s="152"/>
      <c r="V25" s="135"/>
      <c r="W25" s="136"/>
      <c r="Y25" s="171">
        <f>BF!$A26</f>
        <v>0</v>
      </c>
      <c r="Z25" s="180">
        <f>BF!$B26</f>
        <v>0</v>
      </c>
      <c r="AA25" s="180">
        <f>BF!$C26</f>
        <v>0</v>
      </c>
      <c r="AB25" s="152"/>
      <c r="AC25" s="152"/>
      <c r="AD25" s="135"/>
      <c r="AE25" s="136"/>
      <c r="AG25" s="165" t="e">
        <f>EG!#REF!</f>
        <v>#REF!</v>
      </c>
      <c r="AH25" s="166" t="e">
        <f>EG!#REF!</f>
        <v>#REF!</v>
      </c>
      <c r="AI25" s="166" t="e">
        <f>EG!#REF!</f>
        <v>#REF!</v>
      </c>
      <c r="AJ25" s="152"/>
      <c r="AK25" s="152"/>
      <c r="AL25" s="135"/>
      <c r="AM25" s="136"/>
      <c r="AO25" s="171" t="str">
        <f>PF.!$E37</f>
        <v>JOUVIN</v>
      </c>
      <c r="AP25" s="180" t="str">
        <f>PF.!$F37</f>
        <v>EMMANUELLE</v>
      </c>
      <c r="AQ25" s="180" t="str">
        <f>PF.!$G37</f>
        <v>EMSAM</v>
      </c>
      <c r="AR25" s="152"/>
      <c r="AS25" s="152"/>
      <c r="AT25" s="135"/>
      <c r="AU25" s="136"/>
    </row>
    <row r="26" spans="1:47" s="80" customFormat="1" ht="18.899999999999999" customHeight="1" x14ac:dyDescent="0.25">
      <c r="A26" s="165" t="str">
        <f>PG!$E24</f>
        <v>GERARDIN</v>
      </c>
      <c r="B26" s="166" t="str">
        <f>PG!$F24</f>
        <v>GABRIEL</v>
      </c>
      <c r="C26" s="167" t="str">
        <f>PG!G24</f>
        <v>EAPE</v>
      </c>
      <c r="D26" s="152"/>
      <c r="E26" s="152"/>
      <c r="F26" s="135"/>
      <c r="G26" s="136"/>
      <c r="I26" s="171" t="str">
        <f>EF!$E25</f>
        <v>GROULT</v>
      </c>
      <c r="J26" s="172" t="str">
        <f>EF!$E25</f>
        <v>GROULT</v>
      </c>
      <c r="K26" s="173" t="str">
        <f>EF!$G25</f>
        <v>EAPE</v>
      </c>
      <c r="L26" s="152"/>
      <c r="M26" s="152"/>
      <c r="N26" s="135"/>
      <c r="O26" s="136"/>
      <c r="Q26" s="165">
        <f>BG!$A25</f>
        <v>0</v>
      </c>
      <c r="R26" s="166">
        <f>BG!$B25</f>
        <v>0</v>
      </c>
      <c r="S26" s="167">
        <f>BG!$C25</f>
        <v>0</v>
      </c>
      <c r="T26" s="152"/>
      <c r="U26" s="152"/>
      <c r="V26" s="135"/>
      <c r="W26" s="136"/>
      <c r="Y26" s="171">
        <f>BF!$A27</f>
        <v>0</v>
      </c>
      <c r="Z26" s="180">
        <f>BF!$B27</f>
        <v>0</v>
      </c>
      <c r="AA26" s="180">
        <f>BF!$C27</f>
        <v>0</v>
      </c>
      <c r="AB26" s="152"/>
      <c r="AC26" s="152"/>
      <c r="AD26" s="135"/>
      <c r="AE26" s="136"/>
      <c r="AG26" s="165" t="e">
        <f>EG!#REF!</f>
        <v>#REF!</v>
      </c>
      <c r="AH26" s="166" t="e">
        <f>EG!#REF!</f>
        <v>#REF!</v>
      </c>
      <c r="AI26" s="166" t="e">
        <f>EG!#REF!</f>
        <v>#REF!</v>
      </c>
      <c r="AJ26" s="152"/>
      <c r="AK26" s="152"/>
      <c r="AL26" s="135"/>
      <c r="AM26" s="136"/>
      <c r="AO26" s="171" t="str">
        <f>PF.!$E38</f>
        <v>COURBET</v>
      </c>
      <c r="AP26" s="180" t="str">
        <f>PF.!$F38</f>
        <v>LOUISE</v>
      </c>
      <c r="AQ26" s="180" t="str">
        <f>PF.!$G38</f>
        <v>EAPE</v>
      </c>
      <c r="AR26" s="152"/>
      <c r="AS26" s="152"/>
      <c r="AT26" s="135"/>
      <c r="AU26" s="136"/>
    </row>
    <row r="27" spans="1:47" s="80" customFormat="1" ht="18.899999999999999" customHeight="1" x14ac:dyDescent="0.25">
      <c r="A27" s="165" t="str">
        <f>PG!$E25</f>
        <v>CHARVET</v>
      </c>
      <c r="B27" s="166" t="str">
        <f>PG!$F25</f>
        <v>MAXIME</v>
      </c>
      <c r="C27" s="167" t="str">
        <f>PG!G25</f>
        <v>EAPE</v>
      </c>
      <c r="D27" s="152"/>
      <c r="E27" s="152"/>
      <c r="F27" s="135"/>
      <c r="G27" s="136"/>
      <c r="I27" s="171" t="str">
        <f>EF!$E26</f>
        <v>PAVAUX</v>
      </c>
      <c r="J27" s="172" t="str">
        <f>EF!$E26</f>
        <v>PAVAUX</v>
      </c>
      <c r="K27" s="173" t="str">
        <f>EF!$G26</f>
        <v>SS76</v>
      </c>
      <c r="L27" s="152"/>
      <c r="M27" s="152"/>
      <c r="N27" s="135"/>
      <c r="O27" s="136"/>
      <c r="Q27" s="165">
        <f>BG!$A26</f>
        <v>0</v>
      </c>
      <c r="R27" s="166">
        <f>BG!$B26</f>
        <v>0</v>
      </c>
      <c r="S27" s="167">
        <f>BG!$C26</f>
        <v>0</v>
      </c>
      <c r="T27" s="152"/>
      <c r="U27" s="152"/>
      <c r="V27" s="135"/>
      <c r="W27" s="136"/>
      <c r="Y27" s="171">
        <f>BF!$A28</f>
        <v>0</v>
      </c>
      <c r="Z27" s="180">
        <f>BF!$B28</f>
        <v>0</v>
      </c>
      <c r="AA27" s="180">
        <f>BF!$C28</f>
        <v>0</v>
      </c>
      <c r="AB27" s="152"/>
      <c r="AC27" s="152"/>
      <c r="AD27" s="135"/>
      <c r="AE27" s="136"/>
      <c r="AG27" s="165" t="e">
        <f>EG!#REF!</f>
        <v>#REF!</v>
      </c>
      <c r="AH27" s="166" t="e">
        <f>EG!#REF!</f>
        <v>#REF!</v>
      </c>
      <c r="AI27" s="166" t="e">
        <f>EG!#REF!</f>
        <v>#REF!</v>
      </c>
      <c r="AJ27" s="152"/>
      <c r="AK27" s="152"/>
      <c r="AL27" s="135"/>
      <c r="AM27" s="136"/>
      <c r="AO27" s="171" t="e">
        <f>PF.!#REF!</f>
        <v>#REF!</v>
      </c>
      <c r="AP27" s="180" t="e">
        <f>PF.!#REF!</f>
        <v>#REF!</v>
      </c>
      <c r="AQ27" s="180" t="e">
        <f>PF.!#REF!</f>
        <v>#REF!</v>
      </c>
      <c r="AR27" s="152"/>
      <c r="AS27" s="152"/>
      <c r="AT27" s="135"/>
      <c r="AU27" s="136"/>
    </row>
    <row r="28" spans="1:47" s="80" customFormat="1" ht="18.899999999999999" customHeight="1" x14ac:dyDescent="0.25">
      <c r="A28" s="165" t="str">
        <f>PG!$E26</f>
        <v>CUADRADO</v>
      </c>
      <c r="B28" s="166" t="str">
        <f>PG!$F26</f>
        <v>ELIO</v>
      </c>
      <c r="C28" s="167" t="str">
        <f>PG!G26</f>
        <v>EMSAM</v>
      </c>
      <c r="D28" s="152"/>
      <c r="E28" s="152"/>
      <c r="F28" s="135"/>
      <c r="G28" s="136"/>
      <c r="I28" s="171" t="str">
        <f>EF!$E27</f>
        <v>JAVET LATEURTRE</v>
      </c>
      <c r="J28" s="172" t="str">
        <f>EF!$E27</f>
        <v>JAVET LATEURTRE</v>
      </c>
      <c r="K28" s="173" t="str">
        <f>EF!$G27</f>
        <v>SS76</v>
      </c>
      <c r="L28" s="152"/>
      <c r="M28" s="152"/>
      <c r="N28" s="135"/>
      <c r="O28" s="136"/>
      <c r="Q28" s="165">
        <f>BG!$A27</f>
        <v>0</v>
      </c>
      <c r="R28" s="166">
        <f>BG!$B27</f>
        <v>0</v>
      </c>
      <c r="S28" s="167">
        <f>BG!$C27</f>
        <v>0</v>
      </c>
      <c r="T28" s="152"/>
      <c r="U28" s="152"/>
      <c r="V28" s="135"/>
      <c r="W28" s="136"/>
      <c r="Y28" s="171">
        <f>BF!$A29</f>
        <v>0</v>
      </c>
      <c r="Z28" s="180">
        <f>BF!$B29</f>
        <v>0</v>
      </c>
      <c r="AA28" s="180">
        <f>BF!$C29</f>
        <v>0</v>
      </c>
      <c r="AB28" s="152"/>
      <c r="AC28" s="152"/>
      <c r="AD28" s="135"/>
      <c r="AE28" s="136"/>
      <c r="AG28" s="165" t="e">
        <f>EG!#REF!</f>
        <v>#REF!</v>
      </c>
      <c r="AH28" s="166" t="e">
        <f>EG!#REF!</f>
        <v>#REF!</v>
      </c>
      <c r="AI28" s="166" t="e">
        <f>EG!#REF!</f>
        <v>#REF!</v>
      </c>
      <c r="AJ28" s="152"/>
      <c r="AK28" s="152"/>
      <c r="AL28" s="135"/>
      <c r="AM28" s="136"/>
      <c r="AO28" s="171" t="e">
        <f>PF.!#REF!</f>
        <v>#REF!</v>
      </c>
      <c r="AP28" s="180" t="e">
        <f>PF.!#REF!</f>
        <v>#REF!</v>
      </c>
      <c r="AQ28" s="180" t="e">
        <f>PF.!#REF!</f>
        <v>#REF!</v>
      </c>
      <c r="AR28" s="152"/>
      <c r="AS28" s="152"/>
      <c r="AT28" s="135"/>
      <c r="AU28" s="136"/>
    </row>
    <row r="29" spans="1:47" s="80" customFormat="1" ht="18.899999999999999" customHeight="1" x14ac:dyDescent="0.25">
      <c r="A29" s="165" t="str">
        <f>PG!$E27</f>
        <v>GIARD</v>
      </c>
      <c r="B29" s="166" t="str">
        <f>PG!$F27</f>
        <v>AUGUSTIN</v>
      </c>
      <c r="C29" s="167" t="str">
        <f>PG!G27</f>
        <v>EAPE</v>
      </c>
      <c r="D29" s="152"/>
      <c r="E29" s="152"/>
      <c r="F29" s="135"/>
      <c r="G29" s="136"/>
      <c r="I29" s="171" t="str">
        <f>EF!$E28</f>
        <v>HARDY</v>
      </c>
      <c r="J29" s="172" t="str">
        <f>EF!$E28</f>
        <v>HARDY</v>
      </c>
      <c r="K29" s="173" t="str">
        <f>EF!$G28</f>
        <v>EAPE</v>
      </c>
      <c r="L29" s="152"/>
      <c r="M29" s="152"/>
      <c r="N29" s="135"/>
      <c r="O29" s="136"/>
      <c r="Q29" s="165">
        <f>BG!$A28</f>
        <v>0</v>
      </c>
      <c r="R29" s="166">
        <f>BG!$B28</f>
        <v>0</v>
      </c>
      <c r="S29" s="167">
        <f>BG!$C28</f>
        <v>0</v>
      </c>
      <c r="T29" s="152"/>
      <c r="U29" s="152"/>
      <c r="V29" s="135"/>
      <c r="W29" s="136"/>
      <c r="Y29" s="171">
        <f>BF!$A30</f>
        <v>0</v>
      </c>
      <c r="Z29" s="180">
        <f>BF!$B30</f>
        <v>0</v>
      </c>
      <c r="AA29" s="180">
        <f>BF!$C30</f>
        <v>0</v>
      </c>
      <c r="AB29" s="152"/>
      <c r="AC29" s="152"/>
      <c r="AD29" s="135"/>
      <c r="AE29" s="136"/>
      <c r="AG29" s="165" t="e">
        <f>EG!#REF!</f>
        <v>#REF!</v>
      </c>
      <c r="AH29" s="166" t="e">
        <f>EG!#REF!</f>
        <v>#REF!</v>
      </c>
      <c r="AI29" s="166" t="e">
        <f>EG!#REF!</f>
        <v>#REF!</v>
      </c>
      <c r="AJ29" s="152"/>
      <c r="AK29" s="152"/>
      <c r="AL29" s="135"/>
      <c r="AM29" s="136"/>
      <c r="AO29" s="171" t="e">
        <f>PF.!#REF!</f>
        <v>#REF!</v>
      </c>
      <c r="AP29" s="180" t="e">
        <f>PF.!#REF!</f>
        <v>#REF!</v>
      </c>
      <c r="AQ29" s="180" t="e">
        <f>PF.!#REF!</f>
        <v>#REF!</v>
      </c>
      <c r="AR29" s="152"/>
      <c r="AS29" s="152"/>
      <c r="AT29" s="135"/>
      <c r="AU29" s="136"/>
    </row>
    <row r="30" spans="1:47" s="80" customFormat="1" ht="18.899999999999999" customHeight="1" x14ac:dyDescent="0.25">
      <c r="A30" s="165" t="str">
        <f>PG!$E28</f>
        <v>DE BRITO CORREIA</v>
      </c>
      <c r="B30" s="166" t="str">
        <f>PG!$F28</f>
        <v>CALLEN</v>
      </c>
      <c r="C30" s="167" t="str">
        <f>PG!G28</f>
        <v>EAPE</v>
      </c>
      <c r="D30" s="152"/>
      <c r="E30" s="152"/>
      <c r="F30" s="135"/>
      <c r="G30" s="136"/>
      <c r="I30" s="171" t="str">
        <f>EF!$E29</f>
        <v>MORIN</v>
      </c>
      <c r="J30" s="172" t="str">
        <f>EF!$E29</f>
        <v>MORIN</v>
      </c>
      <c r="K30" s="173" t="str">
        <f>EF!$G29</f>
        <v>CORE</v>
      </c>
      <c r="L30" s="152"/>
      <c r="M30" s="152"/>
      <c r="N30" s="135"/>
      <c r="O30" s="136"/>
      <c r="Q30" s="165">
        <f>BG!$A29</f>
        <v>0</v>
      </c>
      <c r="R30" s="166">
        <f>BG!$B29</f>
        <v>0</v>
      </c>
      <c r="S30" s="167">
        <f>BG!$C29</f>
        <v>0</v>
      </c>
      <c r="T30" s="152"/>
      <c r="U30" s="152"/>
      <c r="V30" s="135"/>
      <c r="W30" s="136"/>
      <c r="Y30" s="171">
        <f>BF!$A31</f>
        <v>0</v>
      </c>
      <c r="Z30" s="180">
        <f>BF!$B31</f>
        <v>0</v>
      </c>
      <c r="AA30" s="180">
        <f>BF!$C31</f>
        <v>0</v>
      </c>
      <c r="AB30" s="152"/>
      <c r="AC30" s="152"/>
      <c r="AD30" s="135"/>
      <c r="AE30" s="136"/>
      <c r="AG30" s="165" t="e">
        <f>EG!#REF!</f>
        <v>#REF!</v>
      </c>
      <c r="AH30" s="166" t="e">
        <f>EG!#REF!</f>
        <v>#REF!</v>
      </c>
      <c r="AI30" s="166" t="e">
        <f>EG!#REF!</f>
        <v>#REF!</v>
      </c>
      <c r="AJ30" s="152"/>
      <c r="AK30" s="152"/>
      <c r="AL30" s="135"/>
      <c r="AM30" s="136"/>
      <c r="AO30" s="171" t="e">
        <f>PF.!#REF!</f>
        <v>#REF!</v>
      </c>
      <c r="AP30" s="180" t="e">
        <f>PF.!#REF!</f>
        <v>#REF!</v>
      </c>
      <c r="AQ30" s="180" t="e">
        <f>PF.!#REF!</f>
        <v>#REF!</v>
      </c>
      <c r="AR30" s="152"/>
      <c r="AS30" s="152"/>
      <c r="AT30" s="135"/>
      <c r="AU30" s="136"/>
    </row>
    <row r="31" spans="1:47" s="80" customFormat="1" ht="18.899999999999999" customHeight="1" x14ac:dyDescent="0.25">
      <c r="A31" s="165" t="str">
        <f>PG!$E29</f>
        <v>LOPEZ</v>
      </c>
      <c r="B31" s="166" t="str">
        <f>PG!$F29</f>
        <v>AURELE</v>
      </c>
      <c r="C31" s="167" t="str">
        <f>PG!G29</f>
        <v>SS76</v>
      </c>
      <c r="D31" s="152"/>
      <c r="E31" s="152"/>
      <c r="F31" s="135"/>
      <c r="G31" s="136"/>
      <c r="I31" s="171" t="str">
        <f>EF!$E30</f>
        <v>SEGA</v>
      </c>
      <c r="J31" s="172" t="str">
        <f>EF!$E30</f>
        <v>SEGA</v>
      </c>
      <c r="K31" s="173" t="str">
        <f>EF!$G30</f>
        <v>EAPE</v>
      </c>
      <c r="L31" s="152"/>
      <c r="M31" s="152"/>
      <c r="N31" s="135"/>
      <c r="O31" s="136"/>
      <c r="Q31" s="165">
        <f>BG!$A30</f>
        <v>0</v>
      </c>
      <c r="R31" s="166">
        <f>BG!$B30</f>
        <v>0</v>
      </c>
      <c r="S31" s="167">
        <f>BG!$C30</f>
        <v>0</v>
      </c>
      <c r="T31" s="152"/>
      <c r="U31" s="152"/>
      <c r="V31" s="135"/>
      <c r="W31" s="136"/>
      <c r="Y31" s="171">
        <f>BF!$A32</f>
        <v>0</v>
      </c>
      <c r="Z31" s="180">
        <f>BF!$B32</f>
        <v>0</v>
      </c>
      <c r="AA31" s="180">
        <f>BF!$C32</f>
        <v>0</v>
      </c>
      <c r="AB31" s="152"/>
      <c r="AC31" s="152"/>
      <c r="AD31" s="135"/>
      <c r="AE31" s="136"/>
      <c r="AG31" s="165" t="e">
        <f>EG!#REF!</f>
        <v>#REF!</v>
      </c>
      <c r="AH31" s="166" t="e">
        <f>EG!#REF!</f>
        <v>#REF!</v>
      </c>
      <c r="AI31" s="166" t="e">
        <f>EG!#REF!</f>
        <v>#REF!</v>
      </c>
      <c r="AJ31" s="152"/>
      <c r="AK31" s="152"/>
      <c r="AL31" s="135"/>
      <c r="AM31" s="136"/>
      <c r="AO31" s="171" t="e">
        <f>PF.!#REF!</f>
        <v>#REF!</v>
      </c>
      <c r="AP31" s="180" t="e">
        <f>PF.!#REF!</f>
        <v>#REF!</v>
      </c>
      <c r="AQ31" s="180" t="e">
        <f>PF.!#REF!</f>
        <v>#REF!</v>
      </c>
      <c r="AR31" s="152"/>
      <c r="AS31" s="152"/>
      <c r="AT31" s="135"/>
      <c r="AU31" s="136"/>
    </row>
    <row r="32" spans="1:47" s="80" customFormat="1" ht="18.899999999999999" customHeight="1" x14ac:dyDescent="0.25">
      <c r="A32" s="165" t="str">
        <f>PG!$E30</f>
        <v>ROBIN</v>
      </c>
      <c r="B32" s="166" t="str">
        <f>PG!$F30</f>
        <v>ARTHUR</v>
      </c>
      <c r="C32" s="167" t="str">
        <f>PG!G30</f>
        <v>EAPE</v>
      </c>
      <c r="D32" s="152"/>
      <c r="E32" s="152"/>
      <c r="F32" s="135"/>
      <c r="G32" s="136"/>
      <c r="I32" s="171" t="str">
        <f>EF!$E31</f>
        <v>GOMIS LEROUX</v>
      </c>
      <c r="J32" s="172" t="str">
        <f>EF!$E31</f>
        <v>GOMIS LEROUX</v>
      </c>
      <c r="K32" s="173" t="str">
        <f>EF!$G31</f>
        <v>CORE</v>
      </c>
      <c r="L32" s="152"/>
      <c r="M32" s="152"/>
      <c r="N32" s="135"/>
      <c r="O32" s="136"/>
      <c r="Q32" s="165">
        <f>BG!$A31</f>
        <v>0</v>
      </c>
      <c r="R32" s="166">
        <f>BG!$B31</f>
        <v>0</v>
      </c>
      <c r="S32" s="167">
        <f>BG!$C31</f>
        <v>0</v>
      </c>
      <c r="T32" s="152"/>
      <c r="U32" s="152"/>
      <c r="V32" s="135"/>
      <c r="W32" s="136"/>
      <c r="Y32" s="171">
        <f>BF!$A33</f>
        <v>0</v>
      </c>
      <c r="Z32" s="180">
        <f>BF!$B33</f>
        <v>0</v>
      </c>
      <c r="AA32" s="180">
        <f>BF!$C33</f>
        <v>0</v>
      </c>
      <c r="AB32" s="152"/>
      <c r="AC32" s="152"/>
      <c r="AD32" s="135"/>
      <c r="AE32" s="136"/>
      <c r="AG32" s="165" t="e">
        <f>EG!#REF!</f>
        <v>#REF!</v>
      </c>
      <c r="AH32" s="166" t="e">
        <f>EG!#REF!</f>
        <v>#REF!</v>
      </c>
      <c r="AI32" s="166" t="e">
        <f>EG!#REF!</f>
        <v>#REF!</v>
      </c>
      <c r="AJ32" s="152"/>
      <c r="AK32" s="152"/>
      <c r="AL32" s="135"/>
      <c r="AM32" s="136"/>
      <c r="AO32" s="171" t="e">
        <f>PF.!#REF!</f>
        <v>#REF!</v>
      </c>
      <c r="AP32" s="180" t="e">
        <f>PF.!#REF!</f>
        <v>#REF!</v>
      </c>
      <c r="AQ32" s="180" t="e">
        <f>PF.!#REF!</f>
        <v>#REF!</v>
      </c>
      <c r="AR32" s="152"/>
      <c r="AS32" s="152"/>
      <c r="AT32" s="135"/>
      <c r="AU32" s="136"/>
    </row>
    <row r="33" spans="1:47" s="80" customFormat="1" ht="18.899999999999999" customHeight="1" x14ac:dyDescent="0.25">
      <c r="A33" s="165" t="str">
        <f>PG!$E31</f>
        <v>DUBOS</v>
      </c>
      <c r="B33" s="166" t="str">
        <f>PG!$F31</f>
        <v>MATHEO</v>
      </c>
      <c r="C33" s="167" t="str">
        <f>PG!G31</f>
        <v>EAPE</v>
      </c>
      <c r="D33" s="152"/>
      <c r="E33" s="152"/>
      <c r="F33" s="135"/>
      <c r="G33" s="136"/>
      <c r="I33" s="171" t="str">
        <f>EF!$E32</f>
        <v>MENDY</v>
      </c>
      <c r="J33" s="172" t="str">
        <f>EF!$E32</f>
        <v>MENDY</v>
      </c>
      <c r="K33" s="173" t="str">
        <f>EF!$G32</f>
        <v>EAPE</v>
      </c>
      <c r="L33" s="152"/>
      <c r="M33" s="152"/>
      <c r="N33" s="135"/>
      <c r="O33" s="136"/>
      <c r="Q33" s="165">
        <f>BG!$A32</f>
        <v>0</v>
      </c>
      <c r="R33" s="166">
        <f>BG!$B32</f>
        <v>0</v>
      </c>
      <c r="S33" s="167">
        <f>BG!$C32</f>
        <v>0</v>
      </c>
      <c r="T33" s="152"/>
      <c r="U33" s="152"/>
      <c r="V33" s="135"/>
      <c r="W33" s="136"/>
      <c r="Y33" s="171">
        <f>BF!$A34</f>
        <v>0</v>
      </c>
      <c r="Z33" s="180">
        <f>BF!$B34</f>
        <v>0</v>
      </c>
      <c r="AA33" s="180">
        <f>BF!$C34</f>
        <v>0</v>
      </c>
      <c r="AB33" s="152"/>
      <c r="AC33" s="152"/>
      <c r="AD33" s="135"/>
      <c r="AE33" s="136"/>
      <c r="AG33" s="165" t="e">
        <f>EG!#REF!</f>
        <v>#REF!</v>
      </c>
      <c r="AH33" s="166" t="e">
        <f>EG!#REF!</f>
        <v>#REF!</v>
      </c>
      <c r="AI33" s="166" t="e">
        <f>EG!#REF!</f>
        <v>#REF!</v>
      </c>
      <c r="AJ33" s="152"/>
      <c r="AK33" s="152"/>
      <c r="AL33" s="135"/>
      <c r="AM33" s="136"/>
      <c r="AO33" s="171" t="e">
        <f>PF.!#REF!</f>
        <v>#REF!</v>
      </c>
      <c r="AP33" s="180" t="e">
        <f>PF.!#REF!</f>
        <v>#REF!</v>
      </c>
      <c r="AQ33" s="180" t="e">
        <f>PF.!#REF!</f>
        <v>#REF!</v>
      </c>
      <c r="AR33" s="152"/>
      <c r="AS33" s="152"/>
      <c r="AT33" s="135"/>
      <c r="AU33" s="136"/>
    </row>
    <row r="34" spans="1:47" s="80" customFormat="1" ht="18.899999999999999" customHeight="1" x14ac:dyDescent="0.25">
      <c r="A34" s="165" t="str">
        <f>PG!$E32</f>
        <v>DUCOURTI LAROCHE</v>
      </c>
      <c r="B34" s="166" t="str">
        <f>PG!$F32</f>
        <v>EDWIN</v>
      </c>
      <c r="C34" s="167" t="str">
        <f>PG!G32</f>
        <v>EMSAM</v>
      </c>
      <c r="D34" s="152"/>
      <c r="E34" s="152"/>
      <c r="F34" s="135"/>
      <c r="G34" s="136"/>
      <c r="I34" s="171" t="str">
        <f>EF!$E33</f>
        <v>STALIN</v>
      </c>
      <c r="J34" s="172" t="str">
        <f>EF!$E33</f>
        <v>STALIN</v>
      </c>
      <c r="K34" s="173" t="str">
        <f>EF!$G33</f>
        <v>EAPE</v>
      </c>
      <c r="L34" s="152"/>
      <c r="M34" s="152"/>
      <c r="N34" s="135"/>
      <c r="O34" s="136"/>
      <c r="Q34" s="165">
        <f>BG!$A33</f>
        <v>0</v>
      </c>
      <c r="R34" s="166">
        <f>BG!$B33</f>
        <v>0</v>
      </c>
      <c r="S34" s="167">
        <f>BG!$C33</f>
        <v>0</v>
      </c>
      <c r="T34" s="152"/>
      <c r="U34" s="152"/>
      <c r="V34" s="135"/>
      <c r="W34" s="136"/>
      <c r="Y34" s="171">
        <f>BF!$A35</f>
        <v>0</v>
      </c>
      <c r="Z34" s="180">
        <f>BF!$B35</f>
        <v>0</v>
      </c>
      <c r="AA34" s="180">
        <f>BF!$C35</f>
        <v>0</v>
      </c>
      <c r="AB34" s="152"/>
      <c r="AC34" s="152"/>
      <c r="AD34" s="135"/>
      <c r="AE34" s="136"/>
      <c r="AG34" s="165" t="e">
        <f>EG!#REF!</f>
        <v>#REF!</v>
      </c>
      <c r="AH34" s="166" t="e">
        <f>EG!#REF!</f>
        <v>#REF!</v>
      </c>
      <c r="AI34" s="166" t="e">
        <f>EG!#REF!</f>
        <v>#REF!</v>
      </c>
      <c r="AJ34" s="152"/>
      <c r="AK34" s="152"/>
      <c r="AL34" s="135"/>
      <c r="AM34" s="136"/>
      <c r="AO34" s="171" t="e">
        <f>PF.!#REF!</f>
        <v>#REF!</v>
      </c>
      <c r="AP34" s="180" t="e">
        <f>PF.!#REF!</f>
        <v>#REF!</v>
      </c>
      <c r="AQ34" s="180" t="e">
        <f>PF.!#REF!</f>
        <v>#REF!</v>
      </c>
      <c r="AR34" s="152"/>
      <c r="AS34" s="152"/>
      <c r="AT34" s="135"/>
      <c r="AU34" s="136"/>
    </row>
    <row r="35" spans="1:47" s="80" customFormat="1" ht="18.899999999999999" customHeight="1" x14ac:dyDescent="0.25">
      <c r="A35" s="165" t="str">
        <f>PG!$E33</f>
        <v>LEMONNIER</v>
      </c>
      <c r="B35" s="166" t="str">
        <f>PG!$F33</f>
        <v>NOAH</v>
      </c>
      <c r="C35" s="167" t="str">
        <f>PG!G33</f>
        <v>CORE</v>
      </c>
      <c r="D35" s="152"/>
      <c r="E35" s="152"/>
      <c r="F35" s="135"/>
      <c r="G35" s="136"/>
      <c r="I35" s="171" t="e">
        <f>EF!#REF!</f>
        <v>#REF!</v>
      </c>
      <c r="J35" s="172" t="e">
        <f>EF!#REF!</f>
        <v>#REF!</v>
      </c>
      <c r="K35" s="173" t="e">
        <f>EF!#REF!</f>
        <v>#REF!</v>
      </c>
      <c r="L35" s="152"/>
      <c r="M35" s="152"/>
      <c r="N35" s="135"/>
      <c r="O35" s="136"/>
      <c r="Q35" s="165">
        <f>BG!$A34</f>
        <v>0</v>
      </c>
      <c r="R35" s="166">
        <f>BG!$B34</f>
        <v>0</v>
      </c>
      <c r="S35" s="167">
        <f>BG!$C34</f>
        <v>0</v>
      </c>
      <c r="T35" s="152"/>
      <c r="U35" s="152"/>
      <c r="V35" s="135"/>
      <c r="W35" s="136"/>
      <c r="Y35" s="171">
        <f>BF!$A36</f>
        <v>0</v>
      </c>
      <c r="Z35" s="180">
        <f>BF!$B36</f>
        <v>0</v>
      </c>
      <c r="AA35" s="180">
        <f>BF!$C36</f>
        <v>0</v>
      </c>
      <c r="AB35" s="152"/>
      <c r="AC35" s="152"/>
      <c r="AD35" s="135"/>
      <c r="AE35" s="136"/>
      <c r="AG35" s="165" t="e">
        <f>EG!#REF!</f>
        <v>#REF!</v>
      </c>
      <c r="AH35" s="166" t="e">
        <f>EG!#REF!</f>
        <v>#REF!</v>
      </c>
      <c r="AI35" s="166" t="e">
        <f>EG!#REF!</f>
        <v>#REF!</v>
      </c>
      <c r="AJ35" s="152"/>
      <c r="AK35" s="152"/>
      <c r="AL35" s="135"/>
      <c r="AM35" s="136"/>
      <c r="AO35" s="171" t="e">
        <f>PF.!#REF!</f>
        <v>#REF!</v>
      </c>
      <c r="AP35" s="180" t="e">
        <f>PF.!#REF!</f>
        <v>#REF!</v>
      </c>
      <c r="AQ35" s="180" t="e">
        <f>PF.!#REF!</f>
        <v>#REF!</v>
      </c>
      <c r="AR35" s="152"/>
      <c r="AS35" s="152"/>
      <c r="AT35" s="135"/>
      <c r="AU35" s="136"/>
    </row>
    <row r="36" spans="1:47" s="80" customFormat="1" ht="18.899999999999999" customHeight="1" x14ac:dyDescent="0.25">
      <c r="A36" s="165" t="str">
        <f>PG!$E34</f>
        <v>PICHOURON</v>
      </c>
      <c r="B36" s="166" t="str">
        <f>PG!$F34</f>
        <v>JEAN</v>
      </c>
      <c r="C36" s="167" t="str">
        <f>PG!G34</f>
        <v>EAPE</v>
      </c>
      <c r="D36" s="152"/>
      <c r="E36" s="152"/>
      <c r="F36" s="135"/>
      <c r="G36" s="136"/>
      <c r="I36" s="171" t="e">
        <f>EF!#REF!</f>
        <v>#REF!</v>
      </c>
      <c r="J36" s="172" t="e">
        <f>EF!#REF!</f>
        <v>#REF!</v>
      </c>
      <c r="K36" s="173" t="e">
        <f>EF!#REF!</f>
        <v>#REF!</v>
      </c>
      <c r="L36" s="152"/>
      <c r="M36" s="152"/>
      <c r="N36" s="135"/>
      <c r="O36" s="136"/>
      <c r="Q36" s="165">
        <f>BG!$A35</f>
        <v>0</v>
      </c>
      <c r="R36" s="166">
        <f>BG!$B35</f>
        <v>0</v>
      </c>
      <c r="S36" s="167">
        <f>BG!$C35</f>
        <v>0</v>
      </c>
      <c r="T36" s="152"/>
      <c r="U36" s="152"/>
      <c r="V36" s="135"/>
      <c r="W36" s="136"/>
      <c r="Y36" s="171">
        <f>BF!$A37</f>
        <v>0</v>
      </c>
      <c r="Z36" s="180">
        <f>BF!$B37</f>
        <v>0</v>
      </c>
      <c r="AA36" s="180">
        <f>BF!$C37</f>
        <v>0</v>
      </c>
      <c r="AB36" s="152"/>
      <c r="AC36" s="152"/>
      <c r="AD36" s="135"/>
      <c r="AE36" s="136"/>
      <c r="AG36" s="165" t="e">
        <f>EG!#REF!</f>
        <v>#REF!</v>
      </c>
      <c r="AH36" s="166" t="e">
        <f>EG!#REF!</f>
        <v>#REF!</v>
      </c>
      <c r="AI36" s="166" t="e">
        <f>EG!#REF!</f>
        <v>#REF!</v>
      </c>
      <c r="AJ36" s="152"/>
      <c r="AK36" s="152"/>
      <c r="AL36" s="135"/>
      <c r="AM36" s="136"/>
      <c r="AO36" s="171" t="e">
        <f>PF.!#REF!</f>
        <v>#REF!</v>
      </c>
      <c r="AP36" s="180" t="e">
        <f>PF.!#REF!</f>
        <v>#REF!</v>
      </c>
      <c r="AQ36" s="180" t="e">
        <f>PF.!#REF!</f>
        <v>#REF!</v>
      </c>
      <c r="AR36" s="152"/>
      <c r="AS36" s="152"/>
      <c r="AT36" s="135"/>
      <c r="AU36" s="136"/>
    </row>
    <row r="37" spans="1:47" s="80" customFormat="1" ht="18.899999999999999" customHeight="1" x14ac:dyDescent="0.25">
      <c r="A37" s="165" t="str">
        <f>PG!$E35</f>
        <v>LABONNE</v>
      </c>
      <c r="B37" s="166" t="str">
        <f>PG!$F35</f>
        <v>AUGUSTE</v>
      </c>
      <c r="C37" s="167" t="str">
        <f>PG!G35</f>
        <v>SS76</v>
      </c>
      <c r="D37" s="152"/>
      <c r="E37" s="152"/>
      <c r="F37" s="135"/>
      <c r="G37" s="136"/>
      <c r="I37" s="171" t="e">
        <f>EF!#REF!</f>
        <v>#REF!</v>
      </c>
      <c r="J37" s="172" t="e">
        <f>EF!#REF!</f>
        <v>#REF!</v>
      </c>
      <c r="K37" s="173" t="e">
        <f>EF!#REF!</f>
        <v>#REF!</v>
      </c>
      <c r="L37" s="152"/>
      <c r="M37" s="152"/>
      <c r="N37" s="135"/>
      <c r="O37" s="136"/>
      <c r="Q37" s="165">
        <f>BG!$A36</f>
        <v>0</v>
      </c>
      <c r="R37" s="166">
        <f>BG!$B36</f>
        <v>0</v>
      </c>
      <c r="S37" s="167">
        <f>BG!$C36</f>
        <v>0</v>
      </c>
      <c r="T37" s="152"/>
      <c r="U37" s="152"/>
      <c r="V37" s="135"/>
      <c r="W37" s="136"/>
      <c r="Y37" s="171">
        <f>BF!$A38</f>
        <v>0</v>
      </c>
      <c r="Z37" s="180">
        <f>BF!$B38</f>
        <v>0</v>
      </c>
      <c r="AA37" s="180">
        <f>BF!$C38</f>
        <v>0</v>
      </c>
      <c r="AB37" s="152"/>
      <c r="AC37" s="152"/>
      <c r="AD37" s="135"/>
      <c r="AE37" s="136"/>
      <c r="AG37" s="165" t="e">
        <f>EG!#REF!</f>
        <v>#REF!</v>
      </c>
      <c r="AH37" s="166" t="e">
        <f>EG!#REF!</f>
        <v>#REF!</v>
      </c>
      <c r="AI37" s="166" t="e">
        <f>EG!#REF!</f>
        <v>#REF!</v>
      </c>
      <c r="AJ37" s="152"/>
      <c r="AK37" s="152"/>
      <c r="AL37" s="135"/>
      <c r="AM37" s="136"/>
      <c r="AO37" s="171" t="e">
        <f>PF.!#REF!</f>
        <v>#REF!</v>
      </c>
      <c r="AP37" s="180" t="e">
        <f>PF.!#REF!</f>
        <v>#REF!</v>
      </c>
      <c r="AQ37" s="180" t="e">
        <f>PF.!#REF!</f>
        <v>#REF!</v>
      </c>
      <c r="AR37" s="152"/>
      <c r="AS37" s="152"/>
      <c r="AT37" s="135"/>
      <c r="AU37" s="136"/>
    </row>
    <row r="38" spans="1:47" s="80" customFormat="1" ht="18.899999999999999" customHeight="1" x14ac:dyDescent="0.25">
      <c r="A38" s="165" t="str">
        <f>PG!$E36</f>
        <v>EMATI EWANE</v>
      </c>
      <c r="B38" s="166" t="str">
        <f>PG!$F36</f>
        <v>ALAN</v>
      </c>
      <c r="C38" s="167" t="str">
        <f>PG!G36</f>
        <v>SS76</v>
      </c>
      <c r="D38" s="152"/>
      <c r="E38" s="152"/>
      <c r="F38" s="135"/>
      <c r="G38" s="136"/>
      <c r="I38" s="171" t="e">
        <f>EF!#REF!</f>
        <v>#REF!</v>
      </c>
      <c r="J38" s="172" t="e">
        <f>EF!#REF!</f>
        <v>#REF!</v>
      </c>
      <c r="K38" s="173" t="e">
        <f>EF!#REF!</f>
        <v>#REF!</v>
      </c>
      <c r="L38" s="152"/>
      <c r="M38" s="152"/>
      <c r="N38" s="135"/>
      <c r="O38" s="136"/>
      <c r="Q38" s="165">
        <f>BG!$A37</f>
        <v>0</v>
      </c>
      <c r="R38" s="166">
        <f>BG!$B37</f>
        <v>0</v>
      </c>
      <c r="S38" s="167">
        <f>BG!$C37</f>
        <v>0</v>
      </c>
      <c r="T38" s="152"/>
      <c r="U38" s="152"/>
      <c r="V38" s="135"/>
      <c r="W38" s="136"/>
      <c r="Y38" s="171">
        <f>BF!$A39</f>
        <v>0</v>
      </c>
      <c r="Z38" s="180">
        <f>BF!$B39</f>
        <v>0</v>
      </c>
      <c r="AA38" s="180">
        <f>BF!$C39</f>
        <v>0</v>
      </c>
      <c r="AB38" s="152"/>
      <c r="AC38" s="152"/>
      <c r="AD38" s="135"/>
      <c r="AE38" s="136"/>
      <c r="AG38" s="165" t="e">
        <f>EG!#REF!</f>
        <v>#REF!</v>
      </c>
      <c r="AH38" s="166" t="e">
        <f>EG!#REF!</f>
        <v>#REF!</v>
      </c>
      <c r="AI38" s="166" t="e">
        <f>EG!#REF!</f>
        <v>#REF!</v>
      </c>
      <c r="AJ38" s="152"/>
      <c r="AK38" s="152"/>
      <c r="AL38" s="135"/>
      <c r="AM38" s="136"/>
      <c r="AO38" s="171" t="e">
        <f>PF.!#REF!</f>
        <v>#REF!</v>
      </c>
      <c r="AP38" s="180" t="e">
        <f>PF.!#REF!</f>
        <v>#REF!</v>
      </c>
      <c r="AQ38" s="180" t="e">
        <f>PF.!#REF!</f>
        <v>#REF!</v>
      </c>
      <c r="AR38" s="152"/>
      <c r="AS38" s="152"/>
      <c r="AT38" s="135"/>
      <c r="AU38" s="136"/>
    </row>
    <row r="39" spans="1:47" s="80" customFormat="1" ht="18.899999999999999" customHeight="1" x14ac:dyDescent="0.25">
      <c r="A39" s="165" t="str">
        <f>PG!$E37</f>
        <v xml:space="preserve">FATAH </v>
      </c>
      <c r="B39" s="166" t="str">
        <f>PG!$F37</f>
        <v>MILAN</v>
      </c>
      <c r="C39" s="167" t="str">
        <f>PG!G37</f>
        <v>CORE</v>
      </c>
      <c r="D39" s="152"/>
      <c r="E39" s="152"/>
      <c r="F39" s="135"/>
      <c r="G39" s="136"/>
      <c r="I39" s="171" t="e">
        <f>EF!#REF!</f>
        <v>#REF!</v>
      </c>
      <c r="J39" s="172" t="e">
        <f>EF!#REF!</f>
        <v>#REF!</v>
      </c>
      <c r="K39" s="173" t="e">
        <f>EF!#REF!</f>
        <v>#REF!</v>
      </c>
      <c r="L39" s="152"/>
      <c r="M39" s="152"/>
      <c r="N39" s="135"/>
      <c r="O39" s="136"/>
      <c r="Q39" s="165">
        <f>BG!$A38</f>
        <v>0</v>
      </c>
      <c r="R39" s="166">
        <f>BG!$B38</f>
        <v>0</v>
      </c>
      <c r="S39" s="167">
        <f>BG!$C38</f>
        <v>0</v>
      </c>
      <c r="T39" s="152"/>
      <c r="U39" s="152"/>
      <c r="V39" s="135"/>
      <c r="W39" s="136"/>
      <c r="Y39" s="171">
        <f>BF!$A40</f>
        <v>0</v>
      </c>
      <c r="Z39" s="180">
        <f>BF!$B40</f>
        <v>0</v>
      </c>
      <c r="AA39" s="180">
        <f>BF!$C40</f>
        <v>0</v>
      </c>
      <c r="AB39" s="152"/>
      <c r="AC39" s="152"/>
      <c r="AD39" s="135"/>
      <c r="AE39" s="136"/>
      <c r="AG39" s="165" t="e">
        <f>EG!#REF!</f>
        <v>#REF!</v>
      </c>
      <c r="AH39" s="166" t="e">
        <f>EG!#REF!</f>
        <v>#REF!</v>
      </c>
      <c r="AI39" s="166" t="e">
        <f>EG!#REF!</f>
        <v>#REF!</v>
      </c>
      <c r="AJ39" s="152"/>
      <c r="AK39" s="152"/>
      <c r="AL39" s="135"/>
      <c r="AM39" s="136"/>
      <c r="AO39" s="171" t="e">
        <f>PF.!#REF!</f>
        <v>#REF!</v>
      </c>
      <c r="AP39" s="180" t="e">
        <f>PF.!#REF!</f>
        <v>#REF!</v>
      </c>
      <c r="AQ39" s="180" t="e">
        <f>PF.!#REF!</f>
        <v>#REF!</v>
      </c>
      <c r="AR39" s="152"/>
      <c r="AS39" s="152"/>
      <c r="AT39" s="135"/>
      <c r="AU39" s="136"/>
    </row>
    <row r="40" spans="1:47" s="80" customFormat="1" ht="18.899999999999999" customHeight="1" x14ac:dyDescent="0.25">
      <c r="A40" s="165" t="str">
        <f>PG!$E38</f>
        <v>FESSARD</v>
      </c>
      <c r="B40" s="166" t="str">
        <f>PG!$F38</f>
        <v>OSCAR</v>
      </c>
      <c r="C40" s="167" t="str">
        <f>PG!G38</f>
        <v>EAPE</v>
      </c>
      <c r="D40" s="152"/>
      <c r="E40" s="152"/>
      <c r="F40" s="135"/>
      <c r="G40" s="136"/>
      <c r="I40" s="171" t="e">
        <f>EF!#REF!</f>
        <v>#REF!</v>
      </c>
      <c r="J40" s="172" t="e">
        <f>EF!#REF!</f>
        <v>#REF!</v>
      </c>
      <c r="K40" s="173" t="e">
        <f>EF!#REF!</f>
        <v>#REF!</v>
      </c>
      <c r="L40" s="152"/>
      <c r="M40" s="152"/>
      <c r="N40" s="135"/>
      <c r="O40" s="136"/>
      <c r="Q40" s="165">
        <f>BG!$A39</f>
        <v>0</v>
      </c>
      <c r="R40" s="166">
        <f>BG!$B39</f>
        <v>0</v>
      </c>
      <c r="S40" s="167">
        <f>BG!$C39</f>
        <v>0</v>
      </c>
      <c r="T40" s="152"/>
      <c r="U40" s="152"/>
      <c r="V40" s="135"/>
      <c r="W40" s="136"/>
      <c r="Y40" s="171">
        <f>BF!$A41</f>
        <v>0</v>
      </c>
      <c r="Z40" s="180">
        <f>BF!$B41</f>
        <v>0</v>
      </c>
      <c r="AA40" s="180">
        <f>BF!$C41</f>
        <v>0</v>
      </c>
      <c r="AB40" s="152"/>
      <c r="AC40" s="152"/>
      <c r="AD40" s="135"/>
      <c r="AE40" s="136"/>
      <c r="AG40" s="165" t="e">
        <f>EG!#REF!</f>
        <v>#REF!</v>
      </c>
      <c r="AH40" s="166" t="e">
        <f>EG!#REF!</f>
        <v>#REF!</v>
      </c>
      <c r="AI40" s="166" t="e">
        <f>EG!#REF!</f>
        <v>#REF!</v>
      </c>
      <c r="AJ40" s="152"/>
      <c r="AK40" s="152"/>
      <c r="AL40" s="135"/>
      <c r="AM40" s="136"/>
      <c r="AO40" s="171" t="e">
        <f>PF.!#REF!</f>
        <v>#REF!</v>
      </c>
      <c r="AP40" s="180" t="e">
        <f>PF.!#REF!</f>
        <v>#REF!</v>
      </c>
      <c r="AQ40" s="180" t="e">
        <f>PF.!#REF!</f>
        <v>#REF!</v>
      </c>
      <c r="AR40" s="152"/>
      <c r="AS40" s="152"/>
      <c r="AT40" s="135"/>
      <c r="AU40" s="136"/>
    </row>
    <row r="41" spans="1:47" s="80" customFormat="1" ht="18.899999999999999" customHeight="1" x14ac:dyDescent="0.25">
      <c r="A41" s="165" t="str">
        <f>PG!$E39</f>
        <v>FOLLAIN</v>
      </c>
      <c r="B41" s="166" t="str">
        <f>PG!$F39</f>
        <v>VALENTIN</v>
      </c>
      <c r="C41" s="167" t="str">
        <f>PG!G39</f>
        <v>SS76</v>
      </c>
      <c r="D41" s="152"/>
      <c r="E41" s="152"/>
      <c r="F41" s="135"/>
      <c r="G41" s="136"/>
      <c r="I41" s="171" t="e">
        <f>EF!#REF!</f>
        <v>#REF!</v>
      </c>
      <c r="J41" s="172" t="e">
        <f>EF!#REF!</f>
        <v>#REF!</v>
      </c>
      <c r="K41" s="173" t="e">
        <f>EF!#REF!</f>
        <v>#REF!</v>
      </c>
      <c r="L41" s="152"/>
      <c r="M41" s="152"/>
      <c r="N41" s="135"/>
      <c r="O41" s="136"/>
      <c r="Q41" s="165">
        <f>BG!$A40</f>
        <v>0</v>
      </c>
      <c r="R41" s="166">
        <f>BG!$B40</f>
        <v>0</v>
      </c>
      <c r="S41" s="167">
        <f>BG!$C40</f>
        <v>0</v>
      </c>
      <c r="T41" s="152"/>
      <c r="U41" s="152"/>
      <c r="V41" s="135"/>
      <c r="W41" s="136"/>
      <c r="Y41" s="171">
        <f>BF!$A42</f>
        <v>0</v>
      </c>
      <c r="Z41" s="180">
        <f>BF!$B42</f>
        <v>0</v>
      </c>
      <c r="AA41" s="180">
        <f>BF!$C42</f>
        <v>0</v>
      </c>
      <c r="AB41" s="152"/>
      <c r="AC41" s="152"/>
      <c r="AD41" s="135"/>
      <c r="AE41" s="136"/>
      <c r="AG41" s="165" t="e">
        <f>EG!#REF!</f>
        <v>#REF!</v>
      </c>
      <c r="AH41" s="166" t="e">
        <f>EG!#REF!</f>
        <v>#REF!</v>
      </c>
      <c r="AI41" s="166" t="e">
        <f>EG!#REF!</f>
        <v>#REF!</v>
      </c>
      <c r="AJ41" s="152"/>
      <c r="AK41" s="152"/>
      <c r="AL41" s="135"/>
      <c r="AM41" s="136"/>
      <c r="AO41" s="171" t="e">
        <f>PF.!#REF!</f>
        <v>#REF!</v>
      </c>
      <c r="AP41" s="180" t="e">
        <f>PF.!#REF!</f>
        <v>#REF!</v>
      </c>
      <c r="AQ41" s="180" t="e">
        <f>PF.!#REF!</f>
        <v>#REF!</v>
      </c>
      <c r="AR41" s="152"/>
      <c r="AS41" s="152"/>
      <c r="AT41" s="135"/>
      <c r="AU41" s="136"/>
    </row>
    <row r="42" spans="1:47" s="80" customFormat="1" ht="18.899999999999999" customHeight="1" x14ac:dyDescent="0.25">
      <c r="A42" s="165" t="str">
        <f>PG!$E40</f>
        <v>GAUDRY</v>
      </c>
      <c r="B42" s="166" t="str">
        <f>PG!$F40</f>
        <v>MAXENCE</v>
      </c>
      <c r="C42" s="167" t="str">
        <f>PG!G40</f>
        <v>EAPE</v>
      </c>
      <c r="D42" s="152"/>
      <c r="E42" s="152"/>
      <c r="F42" s="135"/>
      <c r="G42" s="136"/>
      <c r="I42" s="171" t="e">
        <f>EF!#REF!</f>
        <v>#REF!</v>
      </c>
      <c r="J42" s="172" t="e">
        <f>EF!#REF!</f>
        <v>#REF!</v>
      </c>
      <c r="K42" s="173" t="e">
        <f>EF!#REF!</f>
        <v>#REF!</v>
      </c>
      <c r="L42" s="152"/>
      <c r="M42" s="152"/>
      <c r="N42" s="135"/>
      <c r="O42" s="136"/>
      <c r="Q42" s="165">
        <f>BG!$A41</f>
        <v>0</v>
      </c>
      <c r="R42" s="166">
        <f>BG!$B41</f>
        <v>0</v>
      </c>
      <c r="S42" s="167">
        <f>BG!$C41</f>
        <v>0</v>
      </c>
      <c r="T42" s="152"/>
      <c r="U42" s="152"/>
      <c r="V42" s="135"/>
      <c r="W42" s="136"/>
      <c r="Y42" s="171">
        <f>BF!$A43</f>
        <v>0</v>
      </c>
      <c r="Z42" s="180">
        <f>BF!$B43</f>
        <v>0</v>
      </c>
      <c r="AA42" s="180">
        <f>BF!$C43</f>
        <v>0</v>
      </c>
      <c r="AB42" s="152"/>
      <c r="AC42" s="152"/>
      <c r="AD42" s="135"/>
      <c r="AE42" s="136"/>
      <c r="AG42" s="165" t="e">
        <f>EG!#REF!</f>
        <v>#REF!</v>
      </c>
      <c r="AH42" s="166" t="e">
        <f>EG!#REF!</f>
        <v>#REF!</v>
      </c>
      <c r="AI42" s="166" t="e">
        <f>EG!#REF!</f>
        <v>#REF!</v>
      </c>
      <c r="AJ42" s="152"/>
      <c r="AK42" s="152"/>
      <c r="AL42" s="135"/>
      <c r="AM42" s="136"/>
      <c r="AO42" s="171" t="e">
        <f>PF.!#REF!</f>
        <v>#REF!</v>
      </c>
      <c r="AP42" s="180" t="e">
        <f>PF.!#REF!</f>
        <v>#REF!</v>
      </c>
      <c r="AQ42" s="180" t="e">
        <f>PF.!#REF!</f>
        <v>#REF!</v>
      </c>
      <c r="AR42" s="152"/>
      <c r="AS42" s="152"/>
      <c r="AT42" s="135"/>
      <c r="AU42" s="136"/>
    </row>
    <row r="43" spans="1:47" s="80" customFormat="1" ht="18.899999999999999" customHeight="1" x14ac:dyDescent="0.25">
      <c r="A43" s="165" t="str">
        <f>PG!$E41</f>
        <v>BICHEUX</v>
      </c>
      <c r="B43" s="166" t="str">
        <f>PG!$F41</f>
        <v>HUGO</v>
      </c>
      <c r="C43" s="167" t="str">
        <f>PG!G41</f>
        <v>CORE</v>
      </c>
      <c r="D43" s="152"/>
      <c r="E43" s="152"/>
      <c r="F43" s="135"/>
      <c r="G43" s="136"/>
      <c r="I43" s="171" t="e">
        <f>EF!#REF!</f>
        <v>#REF!</v>
      </c>
      <c r="J43" s="172" t="e">
        <f>EF!#REF!</f>
        <v>#REF!</v>
      </c>
      <c r="K43" s="173" t="e">
        <f>EF!#REF!</f>
        <v>#REF!</v>
      </c>
      <c r="L43" s="152"/>
      <c r="M43" s="152"/>
      <c r="N43" s="135"/>
      <c r="O43" s="136"/>
      <c r="Q43" s="165">
        <f>BG!$A42</f>
        <v>0</v>
      </c>
      <c r="R43" s="166">
        <f>BG!$B42</f>
        <v>0</v>
      </c>
      <c r="S43" s="167">
        <f>BG!$C42</f>
        <v>0</v>
      </c>
      <c r="T43" s="152"/>
      <c r="U43" s="152"/>
      <c r="V43" s="135"/>
      <c r="W43" s="136"/>
      <c r="Y43" s="171">
        <f>BF!$A44</f>
        <v>0</v>
      </c>
      <c r="Z43" s="180">
        <f>BF!$B44</f>
        <v>0</v>
      </c>
      <c r="AA43" s="180">
        <f>BF!$C44</f>
        <v>0</v>
      </c>
      <c r="AB43" s="152"/>
      <c r="AC43" s="152"/>
      <c r="AD43" s="135"/>
      <c r="AE43" s="136"/>
      <c r="AG43" s="165" t="e">
        <f>EG!#REF!</f>
        <v>#REF!</v>
      </c>
      <c r="AH43" s="166" t="e">
        <f>EG!#REF!</f>
        <v>#REF!</v>
      </c>
      <c r="AI43" s="166" t="e">
        <f>EG!#REF!</f>
        <v>#REF!</v>
      </c>
      <c r="AJ43" s="152"/>
      <c r="AK43" s="152"/>
      <c r="AL43" s="135"/>
      <c r="AM43" s="136"/>
      <c r="AO43" s="171" t="e">
        <f>PF.!#REF!</f>
        <v>#REF!</v>
      </c>
      <c r="AP43" s="180" t="e">
        <f>PF.!#REF!</f>
        <v>#REF!</v>
      </c>
      <c r="AQ43" s="180" t="e">
        <f>PF.!#REF!</f>
        <v>#REF!</v>
      </c>
      <c r="AR43" s="152"/>
      <c r="AS43" s="152"/>
      <c r="AT43" s="135"/>
      <c r="AU43" s="136"/>
    </row>
    <row r="44" spans="1:47" s="80" customFormat="1" ht="18.899999999999999" customHeight="1" x14ac:dyDescent="0.25">
      <c r="A44" s="165" t="str">
        <f>PG!$E42</f>
        <v>GERNIGON</v>
      </c>
      <c r="B44" s="166" t="str">
        <f>PG!$F42</f>
        <v>SOREN</v>
      </c>
      <c r="C44" s="167" t="str">
        <f>PG!G42</f>
        <v>EAPE</v>
      </c>
      <c r="D44" s="152"/>
      <c r="E44" s="152"/>
      <c r="F44" s="135"/>
      <c r="G44" s="136"/>
      <c r="I44" s="171" t="e">
        <f>EF!#REF!</f>
        <v>#REF!</v>
      </c>
      <c r="J44" s="172" t="e">
        <f>EF!#REF!</f>
        <v>#REF!</v>
      </c>
      <c r="K44" s="173" t="e">
        <f>EF!#REF!</f>
        <v>#REF!</v>
      </c>
      <c r="L44" s="152"/>
      <c r="M44" s="152"/>
      <c r="N44" s="135"/>
      <c r="O44" s="136"/>
      <c r="Q44" s="165">
        <f>BG!$A43</f>
        <v>0</v>
      </c>
      <c r="R44" s="166">
        <f>BG!$B43</f>
        <v>0</v>
      </c>
      <c r="S44" s="167">
        <f>BG!$C43</f>
        <v>0</v>
      </c>
      <c r="T44" s="152"/>
      <c r="U44" s="152"/>
      <c r="V44" s="135"/>
      <c r="W44" s="136"/>
      <c r="Y44" s="171">
        <f>BF!$A45</f>
        <v>0</v>
      </c>
      <c r="Z44" s="180">
        <f>BF!$B45</f>
        <v>0</v>
      </c>
      <c r="AA44" s="180">
        <f>BF!$C45</f>
        <v>0</v>
      </c>
      <c r="AB44" s="152"/>
      <c r="AC44" s="152"/>
      <c r="AD44" s="135"/>
      <c r="AE44" s="136"/>
      <c r="AG44" s="165" t="e">
        <f>EG!#REF!</f>
        <v>#REF!</v>
      </c>
      <c r="AH44" s="166" t="e">
        <f>EG!#REF!</f>
        <v>#REF!</v>
      </c>
      <c r="AI44" s="166" t="e">
        <f>EG!#REF!</f>
        <v>#REF!</v>
      </c>
      <c r="AJ44" s="152"/>
      <c r="AK44" s="152"/>
      <c r="AL44" s="135"/>
      <c r="AM44" s="136"/>
      <c r="AO44" s="171" t="e">
        <f>PF.!#REF!</f>
        <v>#REF!</v>
      </c>
      <c r="AP44" s="180" t="e">
        <f>PF.!#REF!</f>
        <v>#REF!</v>
      </c>
      <c r="AQ44" s="180" t="e">
        <f>PF.!#REF!</f>
        <v>#REF!</v>
      </c>
      <c r="AR44" s="152"/>
      <c r="AS44" s="152"/>
      <c r="AT44" s="135"/>
      <c r="AU44" s="136"/>
    </row>
    <row r="45" spans="1:47" s="80" customFormat="1" ht="18.899999999999999" customHeight="1" x14ac:dyDescent="0.25">
      <c r="A45" s="165" t="str">
        <f>PG!$E43</f>
        <v xml:space="preserve">RICHARC-LECLERC </v>
      </c>
      <c r="B45" s="166" t="str">
        <f>PG!$F43</f>
        <v>CAMILLE</v>
      </c>
      <c r="C45" s="167" t="str">
        <f>PG!G43</f>
        <v>CORE</v>
      </c>
      <c r="D45" s="152"/>
      <c r="E45" s="152"/>
      <c r="F45" s="135"/>
      <c r="G45" s="136"/>
      <c r="I45" s="171" t="e">
        <f>EF!#REF!</f>
        <v>#REF!</v>
      </c>
      <c r="J45" s="172" t="e">
        <f>EF!#REF!</f>
        <v>#REF!</v>
      </c>
      <c r="K45" s="173" t="e">
        <f>EF!#REF!</f>
        <v>#REF!</v>
      </c>
      <c r="L45" s="152"/>
      <c r="M45" s="152"/>
      <c r="N45" s="135"/>
      <c r="O45" s="136"/>
      <c r="Q45" s="165">
        <f>BG!$A44</f>
        <v>0</v>
      </c>
      <c r="R45" s="166">
        <f>BG!$B44</f>
        <v>0</v>
      </c>
      <c r="S45" s="167">
        <f>BG!$C44</f>
        <v>0</v>
      </c>
      <c r="T45" s="152"/>
      <c r="U45" s="152"/>
      <c r="V45" s="135"/>
      <c r="W45" s="136"/>
      <c r="Y45" s="171">
        <f>BF!$A46</f>
        <v>0</v>
      </c>
      <c r="Z45" s="180">
        <f>BF!$B46</f>
        <v>0</v>
      </c>
      <c r="AA45" s="180">
        <f>BF!$C46</f>
        <v>0</v>
      </c>
      <c r="AB45" s="152"/>
      <c r="AC45" s="152"/>
      <c r="AD45" s="135"/>
      <c r="AE45" s="136"/>
      <c r="AG45" s="165" t="e">
        <f>EG!#REF!</f>
        <v>#REF!</v>
      </c>
      <c r="AH45" s="166" t="e">
        <f>EG!#REF!</f>
        <v>#REF!</v>
      </c>
      <c r="AI45" s="166" t="e">
        <f>EG!#REF!</f>
        <v>#REF!</v>
      </c>
      <c r="AJ45" s="152"/>
      <c r="AK45" s="152"/>
      <c r="AL45" s="135"/>
      <c r="AM45" s="136"/>
      <c r="AO45" s="171" t="e">
        <f>PF.!#REF!</f>
        <v>#REF!</v>
      </c>
      <c r="AP45" s="180" t="e">
        <f>PF.!#REF!</f>
        <v>#REF!</v>
      </c>
      <c r="AQ45" s="180" t="e">
        <f>PF.!#REF!</f>
        <v>#REF!</v>
      </c>
      <c r="AR45" s="152"/>
      <c r="AS45" s="152"/>
      <c r="AT45" s="135"/>
      <c r="AU45" s="136"/>
    </row>
    <row r="46" spans="1:47" s="80" customFormat="1" ht="18.899999999999999" customHeight="1" x14ac:dyDescent="0.25">
      <c r="A46" s="165" t="str">
        <f>PG!$E44</f>
        <v>GONCALVES RAMOS</v>
      </c>
      <c r="B46" s="166" t="str">
        <f>PG!$F44</f>
        <v>ADRIANO</v>
      </c>
      <c r="C46" s="167" t="str">
        <f>PG!G44</f>
        <v>SS76</v>
      </c>
      <c r="D46" s="152"/>
      <c r="E46" s="152"/>
      <c r="F46" s="135"/>
      <c r="G46" s="136"/>
      <c r="I46" s="171" t="e">
        <f>EF!#REF!</f>
        <v>#REF!</v>
      </c>
      <c r="J46" s="172" t="e">
        <f>EF!#REF!</f>
        <v>#REF!</v>
      </c>
      <c r="K46" s="173" t="e">
        <f>EF!#REF!</f>
        <v>#REF!</v>
      </c>
      <c r="L46" s="152"/>
      <c r="M46" s="152"/>
      <c r="N46" s="135"/>
      <c r="O46" s="136"/>
      <c r="Q46" s="165">
        <f>BG!$A45</f>
        <v>0</v>
      </c>
      <c r="R46" s="166">
        <f>BG!$B45</f>
        <v>0</v>
      </c>
      <c r="S46" s="167">
        <f>BG!$C45</f>
        <v>0</v>
      </c>
      <c r="T46" s="152"/>
      <c r="U46" s="152"/>
      <c r="V46" s="135"/>
      <c r="W46" s="136"/>
      <c r="Y46" s="171">
        <f>BF!$A47</f>
        <v>0</v>
      </c>
      <c r="Z46" s="180">
        <f>BF!$B47</f>
        <v>0</v>
      </c>
      <c r="AA46" s="180">
        <f>BF!$C47</f>
        <v>0</v>
      </c>
      <c r="AB46" s="152"/>
      <c r="AC46" s="152"/>
      <c r="AD46" s="135"/>
      <c r="AE46" s="136"/>
      <c r="AG46" s="165" t="e">
        <f>EG!#REF!</f>
        <v>#REF!</v>
      </c>
      <c r="AH46" s="166" t="e">
        <f>EG!#REF!</f>
        <v>#REF!</v>
      </c>
      <c r="AI46" s="166" t="e">
        <f>EG!#REF!</f>
        <v>#REF!</v>
      </c>
      <c r="AJ46" s="152"/>
      <c r="AK46" s="152"/>
      <c r="AL46" s="135"/>
      <c r="AM46" s="136"/>
      <c r="AO46" s="171" t="e">
        <f>PF.!#REF!</f>
        <v>#REF!</v>
      </c>
      <c r="AP46" s="180" t="e">
        <f>PF.!#REF!</f>
        <v>#REF!</v>
      </c>
      <c r="AQ46" s="180" t="e">
        <f>PF.!#REF!</f>
        <v>#REF!</v>
      </c>
      <c r="AR46" s="152"/>
      <c r="AS46" s="152"/>
      <c r="AT46" s="135"/>
      <c r="AU46" s="136"/>
    </row>
    <row r="47" spans="1:47" s="80" customFormat="1" ht="18.899999999999999" customHeight="1" x14ac:dyDescent="0.25">
      <c r="A47" s="165" t="str">
        <f>PG!$E45</f>
        <v>DUMARCHE</v>
      </c>
      <c r="B47" s="166" t="str">
        <f>PG!$F45</f>
        <v>MARTIN</v>
      </c>
      <c r="C47" s="167" t="str">
        <f>PG!G45</f>
        <v>EAPE</v>
      </c>
      <c r="D47" s="152"/>
      <c r="E47" s="152"/>
      <c r="F47" s="135"/>
      <c r="G47" s="136"/>
      <c r="I47" s="171" t="e">
        <f>EF!#REF!</f>
        <v>#REF!</v>
      </c>
      <c r="J47" s="172" t="e">
        <f>EF!#REF!</f>
        <v>#REF!</v>
      </c>
      <c r="K47" s="173" t="e">
        <f>EF!#REF!</f>
        <v>#REF!</v>
      </c>
      <c r="L47" s="152"/>
      <c r="M47" s="152"/>
      <c r="N47" s="135"/>
      <c r="O47" s="136"/>
      <c r="Q47" s="165">
        <f>BG!$A46</f>
        <v>0</v>
      </c>
      <c r="R47" s="166">
        <f>BG!$B46</f>
        <v>0</v>
      </c>
      <c r="S47" s="167">
        <f>BG!$C46</f>
        <v>0</v>
      </c>
      <c r="T47" s="152"/>
      <c r="U47" s="152"/>
      <c r="V47" s="135"/>
      <c r="W47" s="136"/>
      <c r="Y47" s="171">
        <f>BF!$A48</f>
        <v>0</v>
      </c>
      <c r="Z47" s="180">
        <f>BF!$B48</f>
        <v>0</v>
      </c>
      <c r="AA47" s="180">
        <f>BF!$C48</f>
        <v>0</v>
      </c>
      <c r="AB47" s="152"/>
      <c r="AC47" s="152"/>
      <c r="AD47" s="135"/>
      <c r="AE47" s="136"/>
      <c r="AG47" s="165" t="e">
        <f>EG!#REF!</f>
        <v>#REF!</v>
      </c>
      <c r="AH47" s="166" t="e">
        <f>EG!#REF!</f>
        <v>#REF!</v>
      </c>
      <c r="AI47" s="166" t="e">
        <f>EG!#REF!</f>
        <v>#REF!</v>
      </c>
      <c r="AJ47" s="152"/>
      <c r="AK47" s="152"/>
      <c r="AL47" s="135"/>
      <c r="AM47" s="136"/>
      <c r="AO47" s="171" t="e">
        <f>PF.!#REF!</f>
        <v>#REF!</v>
      </c>
      <c r="AP47" s="180" t="e">
        <f>PF.!#REF!</f>
        <v>#REF!</v>
      </c>
      <c r="AQ47" s="180" t="e">
        <f>PF.!#REF!</f>
        <v>#REF!</v>
      </c>
      <c r="AR47" s="152"/>
      <c r="AS47" s="152"/>
      <c r="AT47" s="135"/>
      <c r="AU47" s="136"/>
    </row>
    <row r="48" spans="1:47" s="80" customFormat="1" ht="18.899999999999999" customHeight="1" x14ac:dyDescent="0.25">
      <c r="A48" s="165" t="str">
        <f>PG!$E46</f>
        <v>GOUAS</v>
      </c>
      <c r="B48" s="166" t="str">
        <f>PG!$F46</f>
        <v>HUGO</v>
      </c>
      <c r="C48" s="167" t="str">
        <f>PG!G46</f>
        <v>CORE</v>
      </c>
      <c r="D48" s="152"/>
      <c r="E48" s="152"/>
      <c r="F48" s="135"/>
      <c r="G48" s="136"/>
      <c r="I48" s="171" t="e">
        <f>EF!#REF!</f>
        <v>#REF!</v>
      </c>
      <c r="J48" s="172" t="e">
        <f>EF!#REF!</f>
        <v>#REF!</v>
      </c>
      <c r="K48" s="173" t="e">
        <f>EF!#REF!</f>
        <v>#REF!</v>
      </c>
      <c r="L48" s="152"/>
      <c r="M48" s="152"/>
      <c r="N48" s="135"/>
      <c r="O48" s="136"/>
      <c r="Q48" s="165">
        <f>BG!$A47</f>
        <v>0</v>
      </c>
      <c r="R48" s="166">
        <f>BG!$B47</f>
        <v>0</v>
      </c>
      <c r="S48" s="167">
        <f>BG!$C47</f>
        <v>0</v>
      </c>
      <c r="T48" s="152"/>
      <c r="U48" s="152"/>
      <c r="V48" s="135"/>
      <c r="W48" s="136"/>
      <c r="Y48" s="171">
        <f>BF!$A49</f>
        <v>0</v>
      </c>
      <c r="Z48" s="180">
        <f>BF!$B49</f>
        <v>0</v>
      </c>
      <c r="AA48" s="180">
        <f>BF!$C49</f>
        <v>0</v>
      </c>
      <c r="AB48" s="152"/>
      <c r="AC48" s="152"/>
      <c r="AD48" s="135"/>
      <c r="AE48" s="136"/>
      <c r="AG48" s="165" t="e">
        <f>EG!#REF!</f>
        <v>#REF!</v>
      </c>
      <c r="AH48" s="166" t="e">
        <f>EG!#REF!</f>
        <v>#REF!</v>
      </c>
      <c r="AI48" s="166" t="e">
        <f>EG!#REF!</f>
        <v>#REF!</v>
      </c>
      <c r="AJ48" s="152"/>
      <c r="AK48" s="152"/>
      <c r="AL48" s="135"/>
      <c r="AM48" s="136"/>
      <c r="AO48" s="171" t="e">
        <f>PF.!#REF!</f>
        <v>#REF!</v>
      </c>
      <c r="AP48" s="180" t="e">
        <f>PF.!#REF!</f>
        <v>#REF!</v>
      </c>
      <c r="AQ48" s="180" t="e">
        <f>PF.!#REF!</f>
        <v>#REF!</v>
      </c>
      <c r="AR48" s="152"/>
      <c r="AS48" s="152"/>
      <c r="AT48" s="135"/>
      <c r="AU48" s="136"/>
    </row>
    <row r="49" spans="1:47" s="80" customFormat="1" ht="18.899999999999999" customHeight="1" x14ac:dyDescent="0.25">
      <c r="A49" s="165" t="str">
        <f>PG!$E61</f>
        <v>LORBOIS FOURRE</v>
      </c>
      <c r="B49" s="166" t="str">
        <f>PG!$F61</f>
        <v>ABEL</v>
      </c>
      <c r="C49" s="167" t="str">
        <f>PG!G61</f>
        <v>EMSAM</v>
      </c>
      <c r="D49" s="152"/>
      <c r="E49" s="152"/>
      <c r="F49" s="135"/>
      <c r="G49" s="136"/>
      <c r="I49" s="171" t="e">
        <f>EF!#REF!</f>
        <v>#REF!</v>
      </c>
      <c r="J49" s="172" t="e">
        <f>EF!#REF!</f>
        <v>#REF!</v>
      </c>
      <c r="K49" s="173" t="e">
        <f>EF!#REF!</f>
        <v>#REF!</v>
      </c>
      <c r="L49" s="152"/>
      <c r="M49" s="152"/>
      <c r="N49" s="135"/>
      <c r="O49" s="136"/>
      <c r="Q49" s="165">
        <f>BG!$A48</f>
        <v>0</v>
      </c>
      <c r="R49" s="166">
        <f>BG!$B48</f>
        <v>0</v>
      </c>
      <c r="S49" s="167">
        <f>BG!$C48</f>
        <v>0</v>
      </c>
      <c r="T49" s="152"/>
      <c r="U49" s="152"/>
      <c r="V49" s="135"/>
      <c r="W49" s="136"/>
      <c r="Y49" s="171">
        <f>BF!$A50</f>
        <v>0</v>
      </c>
      <c r="Z49" s="180">
        <f>BF!$B50</f>
        <v>0</v>
      </c>
      <c r="AA49" s="180">
        <f>BF!$C50</f>
        <v>0</v>
      </c>
      <c r="AB49" s="152"/>
      <c r="AC49" s="152"/>
      <c r="AD49" s="135"/>
      <c r="AE49" s="136"/>
      <c r="AG49" s="165" t="e">
        <f>EG!#REF!</f>
        <v>#REF!</v>
      </c>
      <c r="AH49" s="166" t="e">
        <f>EG!#REF!</f>
        <v>#REF!</v>
      </c>
      <c r="AI49" s="166" t="e">
        <f>EG!#REF!</f>
        <v>#REF!</v>
      </c>
      <c r="AJ49" s="152"/>
      <c r="AK49" s="152"/>
      <c r="AL49" s="135"/>
      <c r="AM49" s="136"/>
      <c r="AO49" s="171" t="e">
        <f>PF.!#REF!</f>
        <v>#REF!</v>
      </c>
      <c r="AP49" s="180" t="e">
        <f>PF.!#REF!</f>
        <v>#REF!</v>
      </c>
      <c r="AQ49" s="180" t="e">
        <f>PF.!#REF!</f>
        <v>#REF!</v>
      </c>
      <c r="AR49" s="152"/>
      <c r="AS49" s="152"/>
      <c r="AT49" s="135"/>
      <c r="AU49" s="136"/>
    </row>
    <row r="50" spans="1:47" s="80" customFormat="1" ht="18.899999999999999" customHeight="1" x14ac:dyDescent="0.25">
      <c r="A50" s="165" t="str">
        <f>PG!$E62</f>
        <v>LOUHOHO</v>
      </c>
      <c r="B50" s="166" t="str">
        <f>PG!$F62</f>
        <v>NOA</v>
      </c>
      <c r="C50" s="167" t="str">
        <f>PG!G62</f>
        <v>EAPE</v>
      </c>
      <c r="D50" s="152"/>
      <c r="E50" s="152"/>
      <c r="F50" s="135"/>
      <c r="G50" s="136"/>
      <c r="I50" s="171" t="e">
        <f>EF!#REF!</f>
        <v>#REF!</v>
      </c>
      <c r="J50" s="172" t="e">
        <f>EF!#REF!</f>
        <v>#REF!</v>
      </c>
      <c r="K50" s="173" t="e">
        <f>EF!#REF!</f>
        <v>#REF!</v>
      </c>
      <c r="L50" s="152"/>
      <c r="M50" s="152"/>
      <c r="N50" s="135"/>
      <c r="O50" s="136"/>
      <c r="Q50" s="165">
        <f>BG!$A49</f>
        <v>0</v>
      </c>
      <c r="R50" s="166">
        <f>BG!$B49</f>
        <v>0</v>
      </c>
      <c r="S50" s="167">
        <f>BG!$C49</f>
        <v>0</v>
      </c>
      <c r="T50" s="152"/>
      <c r="U50" s="152"/>
      <c r="V50" s="135"/>
      <c r="W50" s="136"/>
      <c r="Y50" s="171">
        <f>BF!$A51</f>
        <v>0</v>
      </c>
      <c r="Z50" s="180">
        <f>BF!$B51</f>
        <v>0</v>
      </c>
      <c r="AA50" s="180">
        <f>BF!$C51</f>
        <v>0</v>
      </c>
      <c r="AB50" s="152"/>
      <c r="AC50" s="152"/>
      <c r="AD50" s="135"/>
      <c r="AE50" s="136"/>
      <c r="AG50" s="165" t="e">
        <f>EG!#REF!</f>
        <v>#REF!</v>
      </c>
      <c r="AH50" s="166" t="e">
        <f>EG!#REF!</f>
        <v>#REF!</v>
      </c>
      <c r="AI50" s="166" t="e">
        <f>EG!#REF!</f>
        <v>#REF!</v>
      </c>
      <c r="AJ50" s="152"/>
      <c r="AK50" s="152"/>
      <c r="AL50" s="135"/>
      <c r="AM50" s="136"/>
      <c r="AO50" s="171" t="e">
        <f>PF.!#REF!</f>
        <v>#REF!</v>
      </c>
      <c r="AP50" s="180" t="e">
        <f>PF.!#REF!</f>
        <v>#REF!</v>
      </c>
      <c r="AQ50" s="180" t="e">
        <f>PF.!#REF!</f>
        <v>#REF!</v>
      </c>
      <c r="AR50" s="152"/>
      <c r="AS50" s="152"/>
      <c r="AT50" s="135"/>
      <c r="AU50" s="136"/>
    </row>
    <row r="51" spans="1:47" s="80" customFormat="1" ht="18.899999999999999" customHeight="1" x14ac:dyDescent="0.25">
      <c r="A51" s="165" t="str">
        <f>PG!$E63</f>
        <v>MAHLA</v>
      </c>
      <c r="B51" s="166" t="str">
        <f>PG!$F63</f>
        <v>CHAMSEDDINE</v>
      </c>
      <c r="C51" s="167" t="str">
        <f>PG!G63</f>
        <v>SS76</v>
      </c>
      <c r="D51" s="152"/>
      <c r="E51" s="152"/>
      <c r="F51" s="135"/>
      <c r="G51" s="136"/>
      <c r="I51" s="171" t="e">
        <f>EF!#REF!</f>
        <v>#REF!</v>
      </c>
      <c r="J51" s="172" t="e">
        <f>EF!#REF!</f>
        <v>#REF!</v>
      </c>
      <c r="K51" s="173" t="e">
        <f>EF!#REF!</f>
        <v>#REF!</v>
      </c>
      <c r="L51" s="152"/>
      <c r="M51" s="152"/>
      <c r="N51" s="135"/>
      <c r="O51" s="136"/>
      <c r="Q51" s="165">
        <f>BG!$A50</f>
        <v>0</v>
      </c>
      <c r="R51" s="166">
        <f>BG!$B50</f>
        <v>0</v>
      </c>
      <c r="S51" s="167">
        <f>BG!$C50</f>
        <v>0</v>
      </c>
      <c r="T51" s="152"/>
      <c r="U51" s="152"/>
      <c r="V51" s="135"/>
      <c r="W51" s="136"/>
      <c r="Y51" s="171">
        <f>BF!$A52</f>
        <v>0</v>
      </c>
      <c r="Z51" s="180">
        <f>BF!$B52</f>
        <v>0</v>
      </c>
      <c r="AA51" s="180">
        <f>BF!$C52</f>
        <v>0</v>
      </c>
      <c r="AB51" s="152"/>
      <c r="AC51" s="152"/>
      <c r="AD51" s="135"/>
      <c r="AE51" s="136"/>
      <c r="AG51" s="165" t="e">
        <f>EG!#REF!</f>
        <v>#REF!</v>
      </c>
      <c r="AH51" s="166" t="e">
        <f>EG!#REF!</f>
        <v>#REF!</v>
      </c>
      <c r="AI51" s="166" t="e">
        <f>EG!#REF!</f>
        <v>#REF!</v>
      </c>
      <c r="AJ51" s="152"/>
      <c r="AK51" s="152"/>
      <c r="AL51" s="135"/>
      <c r="AM51" s="136"/>
      <c r="AO51" s="171" t="e">
        <f>PF.!#REF!</f>
        <v>#REF!</v>
      </c>
      <c r="AP51" s="180" t="e">
        <f>PF.!#REF!</f>
        <v>#REF!</v>
      </c>
      <c r="AQ51" s="180" t="e">
        <f>PF.!#REF!</f>
        <v>#REF!</v>
      </c>
      <c r="AR51" s="152"/>
      <c r="AS51" s="152"/>
      <c r="AT51" s="135"/>
      <c r="AU51" s="136"/>
    </row>
    <row r="52" spans="1:47" s="80" customFormat="1" ht="18.899999999999999" customHeight="1" x14ac:dyDescent="0.25">
      <c r="A52" s="165" t="str">
        <f>PG!$E64</f>
        <v>MARTEL</v>
      </c>
      <c r="B52" s="166" t="str">
        <f>PG!$F64</f>
        <v>AARON</v>
      </c>
      <c r="C52" s="167" t="str">
        <f>PG!G64</f>
        <v>EAPE</v>
      </c>
      <c r="D52" s="152"/>
      <c r="E52" s="152"/>
      <c r="F52" s="135"/>
      <c r="G52" s="136"/>
      <c r="I52" s="171" t="e">
        <f>EF!#REF!</f>
        <v>#REF!</v>
      </c>
      <c r="J52" s="172" t="e">
        <f>EF!#REF!</f>
        <v>#REF!</v>
      </c>
      <c r="K52" s="173" t="e">
        <f>EF!#REF!</f>
        <v>#REF!</v>
      </c>
      <c r="L52" s="152"/>
      <c r="M52" s="152"/>
      <c r="N52" s="135"/>
      <c r="O52" s="136"/>
      <c r="Q52" s="165">
        <f>BG!$A51</f>
        <v>0</v>
      </c>
      <c r="R52" s="166">
        <f>BG!$B51</f>
        <v>0</v>
      </c>
      <c r="S52" s="167">
        <f>BG!$C51</f>
        <v>0</v>
      </c>
      <c r="T52" s="152"/>
      <c r="U52" s="152"/>
      <c r="V52" s="135"/>
      <c r="W52" s="136"/>
      <c r="Y52" s="171">
        <f>BF!$A53</f>
        <v>0</v>
      </c>
      <c r="Z52" s="180">
        <f>BF!$B53</f>
        <v>0</v>
      </c>
      <c r="AA52" s="180">
        <f>BF!$C53</f>
        <v>0</v>
      </c>
      <c r="AB52" s="152"/>
      <c r="AC52" s="152"/>
      <c r="AD52" s="135"/>
      <c r="AE52" s="136"/>
      <c r="AG52" s="165" t="e">
        <f>EG!#REF!</f>
        <v>#REF!</v>
      </c>
      <c r="AH52" s="166" t="e">
        <f>EG!#REF!</f>
        <v>#REF!</v>
      </c>
      <c r="AI52" s="166" t="e">
        <f>EG!#REF!</f>
        <v>#REF!</v>
      </c>
      <c r="AJ52" s="152"/>
      <c r="AK52" s="152"/>
      <c r="AL52" s="135"/>
      <c r="AM52" s="136"/>
      <c r="AO52" s="171" t="e">
        <f>PF.!#REF!</f>
        <v>#REF!</v>
      </c>
      <c r="AP52" s="180" t="e">
        <f>PF.!#REF!</f>
        <v>#REF!</v>
      </c>
      <c r="AQ52" s="180" t="e">
        <f>PF.!#REF!</f>
        <v>#REF!</v>
      </c>
      <c r="AR52" s="152"/>
      <c r="AS52" s="152"/>
      <c r="AT52" s="135"/>
      <c r="AU52" s="136"/>
    </row>
    <row r="53" spans="1:47" s="80" customFormat="1" ht="18.899999999999999" customHeight="1" x14ac:dyDescent="0.25">
      <c r="A53" s="165" t="str">
        <f>PG!$E65</f>
        <v>MAUBOUSSIN</v>
      </c>
      <c r="B53" s="166" t="str">
        <f>PG!$F65</f>
        <v>CLEMENT</v>
      </c>
      <c r="C53" s="167" t="str">
        <f>PG!G65</f>
        <v>CORE</v>
      </c>
      <c r="D53" s="152"/>
      <c r="E53" s="152"/>
      <c r="F53" s="135"/>
      <c r="G53" s="136"/>
      <c r="I53" s="171" t="e">
        <f>EF!#REF!</f>
        <v>#REF!</v>
      </c>
      <c r="J53" s="172" t="e">
        <f>EF!#REF!</f>
        <v>#REF!</v>
      </c>
      <c r="K53" s="173" t="e">
        <f>EF!#REF!</f>
        <v>#REF!</v>
      </c>
      <c r="L53" s="152"/>
      <c r="M53" s="152"/>
      <c r="N53" s="135"/>
      <c r="O53" s="136"/>
      <c r="Q53" s="165">
        <f>BG!$A52</f>
        <v>0</v>
      </c>
      <c r="R53" s="166">
        <f>BG!$B52</f>
        <v>0</v>
      </c>
      <c r="S53" s="167">
        <f>BG!$C52</f>
        <v>0</v>
      </c>
      <c r="T53" s="152"/>
      <c r="U53" s="152"/>
      <c r="V53" s="135"/>
      <c r="W53" s="136"/>
      <c r="Y53" s="171">
        <f>BF!$A54</f>
        <v>0</v>
      </c>
      <c r="Z53" s="180">
        <f>BF!$B54</f>
        <v>0</v>
      </c>
      <c r="AA53" s="180">
        <f>BF!$C54</f>
        <v>0</v>
      </c>
      <c r="AB53" s="152"/>
      <c r="AC53" s="152"/>
      <c r="AD53" s="135"/>
      <c r="AE53" s="136"/>
      <c r="AG53" s="165" t="e">
        <f>EG!#REF!</f>
        <v>#REF!</v>
      </c>
      <c r="AH53" s="166" t="e">
        <f>EG!#REF!</f>
        <v>#REF!</v>
      </c>
      <c r="AI53" s="166" t="e">
        <f>EG!#REF!</f>
        <v>#REF!</v>
      </c>
      <c r="AJ53" s="152"/>
      <c r="AK53" s="152"/>
      <c r="AL53" s="135"/>
      <c r="AM53" s="136"/>
      <c r="AO53" s="171" t="e">
        <f>PF.!#REF!</f>
        <v>#REF!</v>
      </c>
      <c r="AP53" s="180" t="e">
        <f>PF.!#REF!</f>
        <v>#REF!</v>
      </c>
      <c r="AQ53" s="180" t="e">
        <f>PF.!#REF!</f>
        <v>#REF!</v>
      </c>
      <c r="AR53" s="152"/>
      <c r="AS53" s="152"/>
      <c r="AT53" s="135"/>
      <c r="AU53" s="136"/>
    </row>
    <row r="54" spans="1:47" s="80" customFormat="1" ht="18.899999999999999" customHeight="1" x14ac:dyDescent="0.25">
      <c r="A54" s="165" t="str">
        <f>PG!$E66</f>
        <v>MENDONCA</v>
      </c>
      <c r="B54" s="166" t="str">
        <f>PG!$F66</f>
        <v>TIAGO</v>
      </c>
      <c r="C54" s="167" t="str">
        <f>PG!G66</f>
        <v>EAPE</v>
      </c>
      <c r="D54" s="152"/>
      <c r="E54" s="152"/>
      <c r="F54" s="135"/>
      <c r="G54" s="136"/>
      <c r="I54" s="171" t="e">
        <f>EF!#REF!</f>
        <v>#REF!</v>
      </c>
      <c r="J54" s="172" t="e">
        <f>EF!#REF!</f>
        <v>#REF!</v>
      </c>
      <c r="K54" s="173" t="e">
        <f>EF!#REF!</f>
        <v>#REF!</v>
      </c>
      <c r="L54" s="152"/>
      <c r="M54" s="152"/>
      <c r="N54" s="135"/>
      <c r="O54" s="136"/>
      <c r="Q54" s="165">
        <f>BG!$A53</f>
        <v>0</v>
      </c>
      <c r="R54" s="166">
        <f>BG!$B53</f>
        <v>0</v>
      </c>
      <c r="S54" s="167">
        <f>BG!$C53</f>
        <v>0</v>
      </c>
      <c r="T54" s="152"/>
      <c r="U54" s="152"/>
      <c r="V54" s="135"/>
      <c r="W54" s="136"/>
      <c r="Y54" s="171">
        <f>BF!$A55</f>
        <v>0</v>
      </c>
      <c r="Z54" s="180">
        <f>BF!$B55</f>
        <v>0</v>
      </c>
      <c r="AA54" s="180">
        <f>BF!$C55</f>
        <v>0</v>
      </c>
      <c r="AB54" s="152"/>
      <c r="AC54" s="152"/>
      <c r="AD54" s="135"/>
      <c r="AE54" s="136"/>
      <c r="AG54" s="165" t="e">
        <f>EG!#REF!</f>
        <v>#REF!</v>
      </c>
      <c r="AH54" s="166" t="e">
        <f>EG!#REF!</f>
        <v>#REF!</v>
      </c>
      <c r="AI54" s="166" t="e">
        <f>EG!#REF!</f>
        <v>#REF!</v>
      </c>
      <c r="AJ54" s="152"/>
      <c r="AK54" s="152"/>
      <c r="AL54" s="135"/>
      <c r="AM54" s="136"/>
      <c r="AO54" s="171" t="e">
        <f>PF.!#REF!</f>
        <v>#REF!</v>
      </c>
      <c r="AP54" s="180" t="e">
        <f>PF.!#REF!</f>
        <v>#REF!</v>
      </c>
      <c r="AQ54" s="180" t="e">
        <f>PF.!#REF!</f>
        <v>#REF!</v>
      </c>
      <c r="AR54" s="152"/>
      <c r="AS54" s="152"/>
      <c r="AT54" s="135"/>
      <c r="AU54" s="136"/>
    </row>
    <row r="55" spans="1:47" s="80" customFormat="1" ht="18.899999999999999" customHeight="1" x14ac:dyDescent="0.25">
      <c r="A55" s="165" t="str">
        <f>PG!$E67</f>
        <v>MONNEAUX</v>
      </c>
      <c r="B55" s="166" t="str">
        <f>PG!$F67</f>
        <v>BENJAMIN</v>
      </c>
      <c r="C55" s="167" t="str">
        <f>PG!G67</f>
        <v>EMSAM</v>
      </c>
      <c r="D55" s="152"/>
      <c r="E55" s="152"/>
      <c r="F55" s="135"/>
      <c r="G55" s="136"/>
      <c r="I55" s="171" t="e">
        <f>EF!#REF!</f>
        <v>#REF!</v>
      </c>
      <c r="J55" s="172" t="e">
        <f>EF!#REF!</f>
        <v>#REF!</v>
      </c>
      <c r="K55" s="173" t="e">
        <f>EF!#REF!</f>
        <v>#REF!</v>
      </c>
      <c r="L55" s="152"/>
      <c r="M55" s="152"/>
      <c r="N55" s="135"/>
      <c r="O55" s="136"/>
      <c r="Q55" s="165">
        <f>BG!$A54</f>
        <v>0</v>
      </c>
      <c r="R55" s="166">
        <f>BG!$B54</f>
        <v>0</v>
      </c>
      <c r="S55" s="167">
        <f>BG!$C54</f>
        <v>0</v>
      </c>
      <c r="T55" s="152"/>
      <c r="U55" s="152"/>
      <c r="V55" s="135"/>
      <c r="W55" s="136"/>
      <c r="Y55" s="171">
        <f>BF!$A56</f>
        <v>0</v>
      </c>
      <c r="Z55" s="180">
        <f>BF!$B56</f>
        <v>0</v>
      </c>
      <c r="AA55" s="180">
        <f>BF!$C56</f>
        <v>0</v>
      </c>
      <c r="AB55" s="152"/>
      <c r="AC55" s="152"/>
      <c r="AD55" s="135"/>
      <c r="AE55" s="136"/>
      <c r="AG55" s="165" t="e">
        <f>EG!#REF!</f>
        <v>#REF!</v>
      </c>
      <c r="AH55" s="166" t="e">
        <f>EG!#REF!</f>
        <v>#REF!</v>
      </c>
      <c r="AI55" s="166" t="e">
        <f>EG!#REF!</f>
        <v>#REF!</v>
      </c>
      <c r="AJ55" s="152"/>
      <c r="AK55" s="152"/>
      <c r="AL55" s="135"/>
      <c r="AM55" s="136"/>
      <c r="AO55" s="171" t="e">
        <f>PF.!#REF!</f>
        <v>#REF!</v>
      </c>
      <c r="AP55" s="180" t="e">
        <f>PF.!#REF!</f>
        <v>#REF!</v>
      </c>
      <c r="AQ55" s="180" t="e">
        <f>PF.!#REF!</f>
        <v>#REF!</v>
      </c>
      <c r="AR55" s="152"/>
      <c r="AS55" s="152"/>
      <c r="AT55" s="135"/>
      <c r="AU55" s="136"/>
    </row>
    <row r="56" spans="1:47" s="80" customFormat="1" ht="18.899999999999999" customHeight="1" x14ac:dyDescent="0.25">
      <c r="A56" s="165" t="str">
        <f>PG!$E68</f>
        <v>MOSCHINSKI VALLEZ</v>
      </c>
      <c r="B56" s="166" t="str">
        <f>PG!$F68</f>
        <v>ARTHUR</v>
      </c>
      <c r="C56" s="167" t="str">
        <f>PG!G68</f>
        <v>SS76</v>
      </c>
      <c r="D56" s="152"/>
      <c r="E56" s="152"/>
      <c r="F56" s="135"/>
      <c r="G56" s="136"/>
      <c r="I56" s="171" t="e">
        <f>EF!#REF!</f>
        <v>#REF!</v>
      </c>
      <c r="J56" s="172" t="e">
        <f>EF!#REF!</f>
        <v>#REF!</v>
      </c>
      <c r="K56" s="173" t="e">
        <f>EF!#REF!</f>
        <v>#REF!</v>
      </c>
      <c r="L56" s="152"/>
      <c r="M56" s="152"/>
      <c r="N56" s="135"/>
      <c r="O56" s="136"/>
      <c r="Q56" s="165">
        <f>BG!$A55</f>
        <v>0</v>
      </c>
      <c r="R56" s="166">
        <f>BG!$B55</f>
        <v>0</v>
      </c>
      <c r="S56" s="167">
        <f>BG!$C55</f>
        <v>0</v>
      </c>
      <c r="T56" s="152"/>
      <c r="U56" s="152"/>
      <c r="V56" s="135"/>
      <c r="W56" s="136"/>
      <c r="Y56" s="171">
        <f>BF!$A57</f>
        <v>0</v>
      </c>
      <c r="Z56" s="180">
        <f>BF!$B57</f>
        <v>0</v>
      </c>
      <c r="AA56" s="180">
        <f>BF!$C57</f>
        <v>0</v>
      </c>
      <c r="AB56" s="152"/>
      <c r="AC56" s="152"/>
      <c r="AD56" s="135"/>
      <c r="AE56" s="136"/>
      <c r="AG56" s="165" t="e">
        <f>EG!#REF!</f>
        <v>#REF!</v>
      </c>
      <c r="AH56" s="166" t="e">
        <f>EG!#REF!</f>
        <v>#REF!</v>
      </c>
      <c r="AI56" s="166" t="e">
        <f>EG!#REF!</f>
        <v>#REF!</v>
      </c>
      <c r="AJ56" s="152"/>
      <c r="AK56" s="152"/>
      <c r="AL56" s="135"/>
      <c r="AM56" s="136"/>
      <c r="AO56" s="171" t="e">
        <f>PF.!#REF!</f>
        <v>#REF!</v>
      </c>
      <c r="AP56" s="180" t="e">
        <f>PF.!#REF!</f>
        <v>#REF!</v>
      </c>
      <c r="AQ56" s="180" t="e">
        <f>PF.!#REF!</f>
        <v>#REF!</v>
      </c>
      <c r="AR56" s="152"/>
      <c r="AS56" s="152"/>
      <c r="AT56" s="135"/>
      <c r="AU56" s="136"/>
    </row>
    <row r="57" spans="1:47" s="80" customFormat="1" ht="18.899999999999999" customHeight="1" x14ac:dyDescent="0.25">
      <c r="A57" s="165" t="str">
        <f>PG!$E69</f>
        <v>VERNEUIL</v>
      </c>
      <c r="B57" s="166" t="str">
        <f>PG!$F69</f>
        <v>LOUIS</v>
      </c>
      <c r="C57" s="167" t="str">
        <f>PG!G69</f>
        <v>EAPE</v>
      </c>
      <c r="D57" s="152"/>
      <c r="E57" s="152"/>
      <c r="F57" s="135"/>
      <c r="G57" s="136"/>
      <c r="I57" s="171" t="e">
        <f>EF!#REF!</f>
        <v>#REF!</v>
      </c>
      <c r="J57" s="172" t="e">
        <f>EF!#REF!</f>
        <v>#REF!</v>
      </c>
      <c r="K57" s="173" t="e">
        <f>EF!#REF!</f>
        <v>#REF!</v>
      </c>
      <c r="L57" s="152"/>
      <c r="M57" s="152"/>
      <c r="N57" s="135"/>
      <c r="O57" s="136"/>
      <c r="Q57" s="165">
        <f>BG!$A56</f>
        <v>0</v>
      </c>
      <c r="R57" s="166">
        <f>BG!$B56</f>
        <v>0</v>
      </c>
      <c r="S57" s="167">
        <f>BG!$C56</f>
        <v>0</v>
      </c>
      <c r="T57" s="152"/>
      <c r="U57" s="152"/>
      <c r="V57" s="135"/>
      <c r="W57" s="136"/>
      <c r="Y57" s="171">
        <f>BF!$A58</f>
        <v>0</v>
      </c>
      <c r="Z57" s="180">
        <f>BF!$B58</f>
        <v>0</v>
      </c>
      <c r="AA57" s="180">
        <f>BF!$C58</f>
        <v>0</v>
      </c>
      <c r="AB57" s="152"/>
      <c r="AC57" s="152"/>
      <c r="AD57" s="135"/>
      <c r="AE57" s="136"/>
      <c r="AG57" s="165" t="e">
        <f>EG!#REF!</f>
        <v>#REF!</v>
      </c>
      <c r="AH57" s="166" t="e">
        <f>EG!#REF!</f>
        <v>#REF!</v>
      </c>
      <c r="AI57" s="166" t="e">
        <f>EG!#REF!</f>
        <v>#REF!</v>
      </c>
      <c r="AJ57" s="152"/>
      <c r="AK57" s="152"/>
      <c r="AL57" s="135"/>
      <c r="AM57" s="136"/>
      <c r="AO57" s="171" t="e">
        <f>PF.!#REF!</f>
        <v>#REF!</v>
      </c>
      <c r="AP57" s="180" t="e">
        <f>PF.!#REF!</f>
        <v>#REF!</v>
      </c>
      <c r="AQ57" s="180" t="e">
        <f>PF.!#REF!</f>
        <v>#REF!</v>
      </c>
      <c r="AR57" s="152"/>
      <c r="AS57" s="152"/>
      <c r="AT57" s="135"/>
      <c r="AU57" s="136"/>
    </row>
    <row r="58" spans="1:47" s="80" customFormat="1" ht="18.899999999999999" customHeight="1" x14ac:dyDescent="0.25">
      <c r="A58" s="165" t="str">
        <f>PG!$E70</f>
        <v>PEPIN</v>
      </c>
      <c r="B58" s="166" t="str">
        <f>PG!$F70</f>
        <v>TIMOTHEE</v>
      </c>
      <c r="C58" s="167" t="str">
        <f>PG!G70</f>
        <v>EMSAM</v>
      </c>
      <c r="D58" s="152"/>
      <c r="E58" s="152"/>
      <c r="F58" s="135"/>
      <c r="G58" s="136"/>
      <c r="I58" s="171" t="e">
        <f>EF!#REF!</f>
        <v>#REF!</v>
      </c>
      <c r="J58" s="172" t="e">
        <f>EF!#REF!</f>
        <v>#REF!</v>
      </c>
      <c r="K58" s="173" t="e">
        <f>EF!#REF!</f>
        <v>#REF!</v>
      </c>
      <c r="L58" s="152"/>
      <c r="M58" s="152"/>
      <c r="N58" s="135"/>
      <c r="O58" s="136"/>
      <c r="Q58" s="165">
        <f>BG!$A57</f>
        <v>0</v>
      </c>
      <c r="R58" s="166">
        <f>BG!$B57</f>
        <v>0</v>
      </c>
      <c r="S58" s="167">
        <f>BG!$C57</f>
        <v>0</v>
      </c>
      <c r="T58" s="152"/>
      <c r="U58" s="152"/>
      <c r="V58" s="135"/>
      <c r="W58" s="136"/>
      <c r="Y58" s="171">
        <f>BF!$A59</f>
        <v>0</v>
      </c>
      <c r="Z58" s="180">
        <f>BF!$B59</f>
        <v>0</v>
      </c>
      <c r="AA58" s="180">
        <f>BF!$C59</f>
        <v>0</v>
      </c>
      <c r="AB58" s="152"/>
      <c r="AC58" s="152"/>
      <c r="AD58" s="135"/>
      <c r="AE58" s="136"/>
      <c r="AG58" s="165" t="e">
        <f>EG!#REF!</f>
        <v>#REF!</v>
      </c>
      <c r="AH58" s="166" t="e">
        <f>EG!#REF!</f>
        <v>#REF!</v>
      </c>
      <c r="AI58" s="166" t="e">
        <f>EG!#REF!</f>
        <v>#REF!</v>
      </c>
      <c r="AJ58" s="152"/>
      <c r="AK58" s="152"/>
      <c r="AL58" s="135"/>
      <c r="AM58" s="136"/>
      <c r="AO58" s="171" t="e">
        <f>PF.!#REF!</f>
        <v>#REF!</v>
      </c>
      <c r="AP58" s="180" t="e">
        <f>PF.!#REF!</f>
        <v>#REF!</v>
      </c>
      <c r="AQ58" s="180" t="e">
        <f>PF.!#REF!</f>
        <v>#REF!</v>
      </c>
      <c r="AR58" s="152"/>
      <c r="AS58" s="152"/>
      <c r="AT58" s="135"/>
      <c r="AU58" s="136"/>
    </row>
    <row r="59" spans="1:47" s="80" customFormat="1" ht="18.899999999999999" customHeight="1" x14ac:dyDescent="0.25">
      <c r="A59" s="165" t="str">
        <f>PG!$E71</f>
        <v>LAROUSSE</v>
      </c>
      <c r="B59" s="166" t="str">
        <f>PG!$F71</f>
        <v>MERLIN</v>
      </c>
      <c r="C59" s="167" t="str">
        <f>PG!G71</f>
        <v>CORE</v>
      </c>
      <c r="D59" s="152"/>
      <c r="E59" s="152"/>
      <c r="F59" s="135"/>
      <c r="G59" s="136"/>
      <c r="I59" s="171" t="e">
        <f>EF!#REF!</f>
        <v>#REF!</v>
      </c>
      <c r="J59" s="172" t="e">
        <f>EF!#REF!</f>
        <v>#REF!</v>
      </c>
      <c r="K59" s="173" t="e">
        <f>EF!#REF!</f>
        <v>#REF!</v>
      </c>
      <c r="L59" s="152"/>
      <c r="M59" s="152"/>
      <c r="N59" s="135"/>
      <c r="O59" s="136"/>
      <c r="Q59" s="165">
        <f>BG!$A58</f>
        <v>0</v>
      </c>
      <c r="R59" s="166">
        <f>BG!$B58</f>
        <v>0</v>
      </c>
      <c r="S59" s="167">
        <f>BG!$C58</f>
        <v>0</v>
      </c>
      <c r="T59" s="152"/>
      <c r="U59" s="152"/>
      <c r="V59" s="135"/>
      <c r="W59" s="136"/>
      <c r="Y59" s="171">
        <f>BF!$A60</f>
        <v>0</v>
      </c>
      <c r="Z59" s="180">
        <f>BF!$B60</f>
        <v>0</v>
      </c>
      <c r="AA59" s="180">
        <f>BF!$C60</f>
        <v>0</v>
      </c>
      <c r="AB59" s="152"/>
      <c r="AC59" s="152"/>
      <c r="AD59" s="135"/>
      <c r="AE59" s="136"/>
      <c r="AG59" s="165" t="e">
        <f>EG!#REF!</f>
        <v>#REF!</v>
      </c>
      <c r="AH59" s="166" t="e">
        <f>EG!#REF!</f>
        <v>#REF!</v>
      </c>
      <c r="AI59" s="166" t="e">
        <f>EG!#REF!</f>
        <v>#REF!</v>
      </c>
      <c r="AJ59" s="152"/>
      <c r="AK59" s="152"/>
      <c r="AL59" s="135"/>
      <c r="AM59" s="136"/>
      <c r="AO59" s="171" t="e">
        <f>PF.!#REF!</f>
        <v>#REF!</v>
      </c>
      <c r="AP59" s="180" t="e">
        <f>PF.!#REF!</f>
        <v>#REF!</v>
      </c>
      <c r="AQ59" s="180" t="e">
        <f>PF.!#REF!</f>
        <v>#REF!</v>
      </c>
      <c r="AR59" s="152"/>
      <c r="AS59" s="152"/>
      <c r="AT59" s="135"/>
      <c r="AU59" s="136"/>
    </row>
    <row r="60" spans="1:47" s="80" customFormat="1" ht="18.899999999999999" customHeight="1" x14ac:dyDescent="0.25">
      <c r="A60" s="165" t="str">
        <f>PG!$E72</f>
        <v>PILETTA ROISSARD</v>
      </c>
      <c r="B60" s="166" t="str">
        <f>PG!$F72</f>
        <v>VICTOR</v>
      </c>
      <c r="C60" s="167" t="str">
        <f>PG!G72</f>
        <v>EMSAM</v>
      </c>
      <c r="D60" s="152"/>
      <c r="E60" s="152"/>
      <c r="F60" s="135"/>
      <c r="G60" s="136"/>
      <c r="I60" s="171" t="e">
        <f>EF!#REF!</f>
        <v>#REF!</v>
      </c>
      <c r="J60" s="172" t="e">
        <f>EF!#REF!</f>
        <v>#REF!</v>
      </c>
      <c r="K60" s="173" t="e">
        <f>EF!#REF!</f>
        <v>#REF!</v>
      </c>
      <c r="L60" s="152"/>
      <c r="M60" s="152"/>
      <c r="N60" s="135"/>
      <c r="O60" s="136"/>
      <c r="Q60" s="165">
        <f>BG!$A59</f>
        <v>0</v>
      </c>
      <c r="R60" s="166">
        <f>BG!$B59</f>
        <v>0</v>
      </c>
      <c r="S60" s="167">
        <f>BG!$C59</f>
        <v>0</v>
      </c>
      <c r="T60" s="152"/>
      <c r="U60" s="152"/>
      <c r="V60" s="135"/>
      <c r="W60" s="136"/>
      <c r="Y60" s="171">
        <f>BF!$A61</f>
        <v>0</v>
      </c>
      <c r="Z60" s="180">
        <f>BF!$B61</f>
        <v>0</v>
      </c>
      <c r="AA60" s="180">
        <f>BF!$C61</f>
        <v>0</v>
      </c>
      <c r="AB60" s="152"/>
      <c r="AC60" s="152"/>
      <c r="AD60" s="135"/>
      <c r="AE60" s="136"/>
      <c r="AG60" s="165" t="e">
        <f>EG!#REF!</f>
        <v>#REF!</v>
      </c>
      <c r="AH60" s="166" t="e">
        <f>EG!#REF!</f>
        <v>#REF!</v>
      </c>
      <c r="AI60" s="166" t="e">
        <f>EG!#REF!</f>
        <v>#REF!</v>
      </c>
      <c r="AJ60" s="152"/>
      <c r="AK60" s="152"/>
      <c r="AL60" s="135"/>
      <c r="AM60" s="136"/>
      <c r="AO60" s="171" t="e">
        <f>PF.!#REF!</f>
        <v>#REF!</v>
      </c>
      <c r="AP60" s="180" t="e">
        <f>PF.!#REF!</f>
        <v>#REF!</v>
      </c>
      <c r="AQ60" s="180" t="e">
        <f>PF.!#REF!</f>
        <v>#REF!</v>
      </c>
      <c r="AR60" s="152"/>
      <c r="AS60" s="152"/>
      <c r="AT60" s="135"/>
      <c r="AU60" s="136"/>
    </row>
    <row r="61" spans="1:47" s="80" customFormat="1" ht="18.899999999999999" customHeight="1" x14ac:dyDescent="0.25">
      <c r="A61" s="165" t="str">
        <f>PG!$E73</f>
        <v>POINT</v>
      </c>
      <c r="B61" s="166" t="str">
        <f>PG!$F73</f>
        <v>HUGO</v>
      </c>
      <c r="C61" s="167" t="str">
        <f>PG!G73</f>
        <v>EMSAM</v>
      </c>
      <c r="D61" s="152"/>
      <c r="E61" s="152"/>
      <c r="F61" s="135"/>
      <c r="G61" s="136"/>
      <c r="I61" s="171" t="e">
        <f>EF!#REF!</f>
        <v>#REF!</v>
      </c>
      <c r="J61" s="172" t="e">
        <f>EF!#REF!</f>
        <v>#REF!</v>
      </c>
      <c r="K61" s="173" t="e">
        <f>EF!#REF!</f>
        <v>#REF!</v>
      </c>
      <c r="L61" s="152"/>
      <c r="M61" s="152"/>
      <c r="N61" s="135"/>
      <c r="O61" s="136"/>
      <c r="Q61" s="165">
        <f>BG!$A60</f>
        <v>0</v>
      </c>
      <c r="R61" s="166">
        <f>BG!$B60</f>
        <v>0</v>
      </c>
      <c r="S61" s="167">
        <f>BG!$C60</f>
        <v>0</v>
      </c>
      <c r="T61" s="152"/>
      <c r="U61" s="152"/>
      <c r="V61" s="135"/>
      <c r="W61" s="136"/>
      <c r="Y61" s="171">
        <f>BF!$A62</f>
        <v>0</v>
      </c>
      <c r="Z61" s="180">
        <f>BF!$B62</f>
        <v>0</v>
      </c>
      <c r="AA61" s="180">
        <f>BF!$C62</f>
        <v>0</v>
      </c>
      <c r="AB61" s="152"/>
      <c r="AC61" s="152"/>
      <c r="AD61" s="135"/>
      <c r="AE61" s="136"/>
      <c r="AG61" s="165" t="e">
        <f>EG!#REF!</f>
        <v>#REF!</v>
      </c>
      <c r="AH61" s="166" t="e">
        <f>EG!#REF!</f>
        <v>#REF!</v>
      </c>
      <c r="AI61" s="166" t="e">
        <f>EG!#REF!</f>
        <v>#REF!</v>
      </c>
      <c r="AJ61" s="152"/>
      <c r="AK61" s="152"/>
      <c r="AL61" s="135"/>
      <c r="AM61" s="136"/>
      <c r="AO61" s="171" t="e">
        <f>PF.!#REF!</f>
        <v>#REF!</v>
      </c>
      <c r="AP61" s="180" t="e">
        <f>PF.!#REF!</f>
        <v>#REF!</v>
      </c>
      <c r="AQ61" s="180" t="e">
        <f>PF.!#REF!</f>
        <v>#REF!</v>
      </c>
      <c r="AR61" s="152"/>
      <c r="AS61" s="152"/>
      <c r="AT61" s="135"/>
      <c r="AU61" s="136"/>
    </row>
    <row r="62" spans="1:47" s="80" customFormat="1" ht="18.899999999999999" customHeight="1" x14ac:dyDescent="0.25">
      <c r="A62" s="165" t="str">
        <f>PG!$E74</f>
        <v>TCHAMAHA</v>
      </c>
      <c r="B62" s="166" t="str">
        <f>PG!$F74</f>
        <v>JULES</v>
      </c>
      <c r="C62" s="167" t="str">
        <f>PG!G74</f>
        <v>SS76</v>
      </c>
      <c r="D62" s="152"/>
      <c r="E62" s="152"/>
      <c r="F62" s="135"/>
      <c r="G62" s="136"/>
      <c r="I62" s="171" t="e">
        <f>EF!#REF!</f>
        <v>#REF!</v>
      </c>
      <c r="J62" s="172" t="e">
        <f>EF!#REF!</f>
        <v>#REF!</v>
      </c>
      <c r="K62" s="173" t="e">
        <f>EF!#REF!</f>
        <v>#REF!</v>
      </c>
      <c r="L62" s="152"/>
      <c r="M62" s="152"/>
      <c r="N62" s="135"/>
      <c r="O62" s="136"/>
      <c r="Q62" s="165">
        <f>BG!$A61</f>
        <v>0</v>
      </c>
      <c r="R62" s="166">
        <f>BG!$B61</f>
        <v>0</v>
      </c>
      <c r="S62" s="167">
        <f>BG!$C61</f>
        <v>0</v>
      </c>
      <c r="T62" s="152"/>
      <c r="U62" s="152"/>
      <c r="V62" s="135"/>
      <c r="W62" s="136"/>
      <c r="Y62" s="171">
        <f>BF!$A63</f>
        <v>0</v>
      </c>
      <c r="Z62" s="180">
        <f>BF!$B63</f>
        <v>0</v>
      </c>
      <c r="AA62" s="180">
        <f>BF!$C63</f>
        <v>0</v>
      </c>
      <c r="AB62" s="152"/>
      <c r="AC62" s="152"/>
      <c r="AD62" s="135"/>
      <c r="AE62" s="136"/>
      <c r="AG62" s="165" t="e">
        <f>EG!#REF!</f>
        <v>#REF!</v>
      </c>
      <c r="AH62" s="166" t="e">
        <f>EG!#REF!</f>
        <v>#REF!</v>
      </c>
      <c r="AI62" s="166" t="e">
        <f>EG!#REF!</f>
        <v>#REF!</v>
      </c>
      <c r="AJ62" s="152"/>
      <c r="AK62" s="152"/>
      <c r="AL62" s="135"/>
      <c r="AM62" s="136"/>
      <c r="AO62" s="171" t="e">
        <f>PF.!#REF!</f>
        <v>#REF!</v>
      </c>
      <c r="AP62" s="180" t="e">
        <f>PF.!#REF!</f>
        <v>#REF!</v>
      </c>
      <c r="AQ62" s="180" t="e">
        <f>PF.!#REF!</f>
        <v>#REF!</v>
      </c>
      <c r="AR62" s="152"/>
      <c r="AS62" s="152"/>
      <c r="AT62" s="135"/>
      <c r="AU62" s="136"/>
    </row>
    <row r="63" spans="1:47" s="80" customFormat="1" ht="18.899999999999999" customHeight="1" x14ac:dyDescent="0.25">
      <c r="A63" s="165" t="e">
        <f>PG!#REF!</f>
        <v>#REF!</v>
      </c>
      <c r="B63" s="166" t="e">
        <f>PG!#REF!</f>
        <v>#REF!</v>
      </c>
      <c r="C63" s="167" t="e">
        <f>PG!#REF!</f>
        <v>#REF!</v>
      </c>
      <c r="D63" s="152"/>
      <c r="E63" s="152"/>
      <c r="F63" s="135"/>
      <c r="G63" s="136"/>
      <c r="I63" s="171" t="e">
        <f>EF!#REF!</f>
        <v>#REF!</v>
      </c>
      <c r="J63" s="172" t="e">
        <f>EF!#REF!</f>
        <v>#REF!</v>
      </c>
      <c r="K63" s="173" t="e">
        <f>EF!#REF!</f>
        <v>#REF!</v>
      </c>
      <c r="L63" s="152"/>
      <c r="M63" s="152"/>
      <c r="N63" s="135"/>
      <c r="O63" s="136"/>
      <c r="Q63" s="165">
        <f>BG!$A62</f>
        <v>0</v>
      </c>
      <c r="R63" s="166">
        <f>BG!$B62</f>
        <v>0</v>
      </c>
      <c r="S63" s="167">
        <f>BG!$C62</f>
        <v>0</v>
      </c>
      <c r="T63" s="152"/>
      <c r="U63" s="152"/>
      <c r="V63" s="135"/>
      <c r="W63" s="136"/>
      <c r="Y63" s="171">
        <f>BF!$A64</f>
        <v>0</v>
      </c>
      <c r="Z63" s="180">
        <f>BF!$B64</f>
        <v>0</v>
      </c>
      <c r="AA63" s="180">
        <f>BF!$C64</f>
        <v>0</v>
      </c>
      <c r="AB63" s="152"/>
      <c r="AC63" s="152"/>
      <c r="AD63" s="135"/>
      <c r="AE63" s="136"/>
      <c r="AG63" s="165" t="e">
        <f>EG!#REF!</f>
        <v>#REF!</v>
      </c>
      <c r="AH63" s="166" t="e">
        <f>EG!#REF!</f>
        <v>#REF!</v>
      </c>
      <c r="AI63" s="166" t="e">
        <f>EG!#REF!</f>
        <v>#REF!</v>
      </c>
      <c r="AJ63" s="152"/>
      <c r="AK63" s="152"/>
      <c r="AL63" s="135"/>
      <c r="AM63" s="136"/>
      <c r="AO63" s="171" t="e">
        <f>PF.!#REF!</f>
        <v>#REF!</v>
      </c>
      <c r="AP63" s="180" t="e">
        <f>PF.!#REF!</f>
        <v>#REF!</v>
      </c>
      <c r="AQ63" s="180" t="e">
        <f>PF.!#REF!</f>
        <v>#REF!</v>
      </c>
      <c r="AR63" s="152"/>
      <c r="AS63" s="152"/>
      <c r="AT63" s="135"/>
      <c r="AU63" s="136"/>
    </row>
    <row r="64" spans="1:47" s="80" customFormat="1" ht="18.899999999999999" customHeight="1" thickBot="1" x14ac:dyDescent="0.3">
      <c r="A64" s="168" t="str">
        <f>PG!$E75</f>
        <v>RAFART LECONTE</v>
      </c>
      <c r="B64" s="169" t="str">
        <f>PG!$F75</f>
        <v>DIMITRI</v>
      </c>
      <c r="C64" s="170" t="str">
        <f>PG!G75</f>
        <v>EAPE</v>
      </c>
      <c r="D64" s="153"/>
      <c r="E64" s="153"/>
      <c r="F64" s="137"/>
      <c r="G64" s="138"/>
      <c r="I64" s="174" t="e">
        <f>EF!#REF!</f>
        <v>#REF!</v>
      </c>
      <c r="J64" s="175" t="e">
        <f>EF!#REF!</f>
        <v>#REF!</v>
      </c>
      <c r="K64" s="176" t="e">
        <f>EF!#REF!</f>
        <v>#REF!</v>
      </c>
      <c r="L64" s="153"/>
      <c r="M64" s="153"/>
      <c r="N64" s="137"/>
      <c r="O64" s="138"/>
      <c r="Q64" s="168">
        <f>BG!$A63</f>
        <v>0</v>
      </c>
      <c r="R64" s="169">
        <f>BG!$B63</f>
        <v>0</v>
      </c>
      <c r="S64" s="170">
        <f>BG!$C63</f>
        <v>0</v>
      </c>
      <c r="T64" s="153"/>
      <c r="U64" s="153"/>
      <c r="V64" s="137"/>
      <c r="W64" s="138"/>
      <c r="Y64" s="174">
        <f>BF!$A65</f>
        <v>0</v>
      </c>
      <c r="Z64" s="175">
        <f>BF!$B65</f>
        <v>0</v>
      </c>
      <c r="AA64" s="181">
        <f>BF!$C65</f>
        <v>0</v>
      </c>
      <c r="AB64" s="153"/>
      <c r="AC64" s="153"/>
      <c r="AD64" s="137"/>
      <c r="AE64" s="138"/>
      <c r="AG64" s="168" t="e">
        <f>EG!#REF!</f>
        <v>#REF!</v>
      </c>
      <c r="AH64" s="169" t="e">
        <f>EG!#REF!</f>
        <v>#REF!</v>
      </c>
      <c r="AI64" s="169" t="e">
        <f>EG!#REF!</f>
        <v>#REF!</v>
      </c>
      <c r="AJ64" s="153"/>
      <c r="AK64" s="153"/>
      <c r="AL64" s="137"/>
      <c r="AM64" s="138"/>
      <c r="AO64" s="174" t="e">
        <f>PF.!#REF!</f>
        <v>#REF!</v>
      </c>
      <c r="AP64" s="181" t="e">
        <f>PF.!#REF!</f>
        <v>#REF!</v>
      </c>
      <c r="AQ64" s="181" t="e">
        <f>PF.!#REF!</f>
        <v>#REF!</v>
      </c>
      <c r="AR64" s="153"/>
      <c r="AS64" s="153"/>
      <c r="AT64" s="137"/>
      <c r="AU64" s="138"/>
    </row>
    <row r="65" spans="1:47" s="80" customFormat="1" ht="15" customHeight="1" x14ac:dyDescent="0.25">
      <c r="A65"/>
      <c r="B65"/>
      <c r="C65"/>
      <c r="D65"/>
      <c r="E65"/>
      <c r="F65" s="139"/>
      <c r="G65" s="139"/>
      <c r="I65"/>
      <c r="J65"/>
      <c r="K65"/>
      <c r="L65"/>
      <c r="M65"/>
      <c r="N65" s="139"/>
      <c r="O65" s="139"/>
      <c r="Q65"/>
      <c r="R65"/>
      <c r="S65"/>
      <c r="T65"/>
      <c r="U65"/>
      <c r="V65" s="139"/>
      <c r="W65" s="139"/>
      <c r="Y65"/>
      <c r="Z65"/>
      <c r="AA65"/>
      <c r="AB65"/>
      <c r="AC65"/>
      <c r="AD65" s="139"/>
      <c r="AE65" s="139"/>
      <c r="AG65"/>
      <c r="AH65"/>
      <c r="AI65"/>
      <c r="AJ65"/>
      <c r="AK65"/>
      <c r="AL65" s="139"/>
      <c r="AM65" s="139"/>
      <c r="AO65"/>
      <c r="AP65"/>
      <c r="AQ65"/>
      <c r="AR65"/>
      <c r="AS65"/>
      <c r="AT65" s="139"/>
      <c r="AU65" s="139"/>
    </row>
    <row r="66" spans="1:47" s="80" customFormat="1" ht="15" customHeight="1" x14ac:dyDescent="0.25">
      <c r="A66"/>
      <c r="B66"/>
      <c r="C66"/>
      <c r="D66" s="132"/>
      <c r="E66" s="132"/>
      <c r="G66"/>
      <c r="H66"/>
      <c r="I66"/>
      <c r="J66" s="132"/>
      <c r="K66" s="132"/>
      <c r="M66"/>
      <c r="N66"/>
      <c r="O66"/>
      <c r="P66" s="132"/>
      <c r="Q66" s="132"/>
      <c r="S66"/>
      <c r="T66"/>
      <c r="U66"/>
      <c r="V66" s="132"/>
      <c r="W66" s="132"/>
      <c r="Y66"/>
      <c r="Z66"/>
      <c r="AA66"/>
      <c r="AB66" s="132"/>
      <c r="AC66" s="132"/>
      <c r="AE66"/>
      <c r="AF66"/>
      <c r="AG66"/>
      <c r="AH66" s="132"/>
      <c r="AI66" s="132"/>
    </row>
    <row r="67" spans="1:47" customFormat="1" ht="15" customHeight="1" x14ac:dyDescent="0.25">
      <c r="D67" s="132"/>
      <c r="E67" s="132"/>
      <c r="J67" s="132"/>
      <c r="K67" s="132"/>
      <c r="P67" s="132"/>
      <c r="Q67" s="132"/>
      <c r="V67" s="132"/>
      <c r="W67" s="132"/>
      <c r="AB67" s="132"/>
      <c r="AC67" s="132"/>
      <c r="AH67" s="132"/>
      <c r="AI67" s="132"/>
    </row>
    <row r="68" spans="1:47" customFormat="1" ht="15" customHeight="1" x14ac:dyDescent="0.25">
      <c r="D68" s="132"/>
      <c r="E68" s="132"/>
      <c r="J68" s="132"/>
      <c r="K68" s="132"/>
      <c r="P68" s="132"/>
      <c r="Q68" s="132"/>
      <c r="V68" s="132"/>
      <c r="W68" s="132"/>
      <c r="AB68" s="132"/>
      <c r="AC68" s="132"/>
      <c r="AH68" s="132"/>
      <c r="AI68" s="132"/>
    </row>
    <row r="69" spans="1:47" customFormat="1" ht="15" customHeight="1" x14ac:dyDescent="0.25">
      <c r="D69" s="132"/>
      <c r="E69" s="132"/>
      <c r="J69" s="132"/>
      <c r="K69" s="132"/>
      <c r="P69" s="132"/>
      <c r="Q69" s="132"/>
      <c r="V69" s="132"/>
      <c r="W69" s="132"/>
      <c r="AB69" s="132"/>
      <c r="AC69" s="132"/>
      <c r="AH69" s="132"/>
      <c r="AI69" s="132"/>
    </row>
    <row r="70" spans="1:47" customFormat="1" ht="15" customHeight="1" x14ac:dyDescent="0.25">
      <c r="D70" s="132"/>
      <c r="E70" s="132"/>
      <c r="J70" s="132"/>
      <c r="K70" s="132"/>
      <c r="P70" s="132"/>
      <c r="Q70" s="132"/>
      <c r="V70" s="132"/>
      <c r="W70" s="132"/>
      <c r="AB70" s="132"/>
      <c r="AC70" s="132"/>
      <c r="AH70" s="132"/>
      <c r="AI70" s="132"/>
    </row>
    <row r="71" spans="1:47" customFormat="1" ht="15" customHeight="1" x14ac:dyDescent="0.25">
      <c r="D71" s="132"/>
      <c r="E71" s="132"/>
      <c r="J71" s="132"/>
      <c r="K71" s="132"/>
      <c r="P71" s="132"/>
      <c r="Q71" s="132"/>
      <c r="V71" s="132"/>
      <c r="W71" s="132"/>
      <c r="AB71" s="132"/>
      <c r="AC71" s="132"/>
      <c r="AH71" s="132"/>
      <c r="AI71" s="132"/>
    </row>
    <row r="72" spans="1:47" customFormat="1" ht="15" customHeight="1" x14ac:dyDescent="0.25">
      <c r="D72" s="132"/>
      <c r="E72" s="132"/>
      <c r="J72" s="132"/>
      <c r="K72" s="132"/>
      <c r="P72" s="132"/>
      <c r="Q72" s="132"/>
      <c r="V72" s="132"/>
      <c r="W72" s="132"/>
      <c r="AB72" s="132"/>
      <c r="AC72" s="132"/>
      <c r="AH72" s="132"/>
      <c r="AI72" s="132"/>
    </row>
    <row r="73" spans="1:47" customFormat="1" ht="15" customHeight="1" x14ac:dyDescent="0.25">
      <c r="D73" s="132"/>
      <c r="E73" s="132"/>
      <c r="J73" s="132"/>
      <c r="K73" s="132"/>
      <c r="P73" s="132"/>
      <c r="Q73" s="132"/>
      <c r="V73" s="132"/>
      <c r="W73" s="132"/>
      <c r="AB73" s="132"/>
      <c r="AC73" s="132"/>
      <c r="AH73" s="132"/>
      <c r="AI73" s="132"/>
    </row>
    <row r="74" spans="1:47" customFormat="1" ht="15" customHeight="1" x14ac:dyDescent="0.25">
      <c r="D74" s="132"/>
      <c r="E74" s="132"/>
      <c r="J74" s="132"/>
      <c r="K74" s="132"/>
      <c r="P74" s="132"/>
      <c r="Q74" s="132"/>
      <c r="V74" s="132"/>
      <c r="W74" s="132"/>
      <c r="AB74" s="132"/>
      <c r="AC74" s="132"/>
      <c r="AH74" s="132"/>
      <c r="AI74" s="132"/>
    </row>
    <row r="75" spans="1:47" customFormat="1" ht="15" customHeight="1" x14ac:dyDescent="0.25">
      <c r="D75" s="132"/>
      <c r="E75" s="132"/>
      <c r="J75" s="132"/>
      <c r="K75" s="132"/>
      <c r="P75" s="132"/>
      <c r="Q75" s="132"/>
      <c r="V75" s="132"/>
      <c r="W75" s="132"/>
      <c r="AB75" s="132"/>
      <c r="AC75" s="132"/>
      <c r="AH75" s="132"/>
      <c r="AI75" s="132"/>
    </row>
    <row r="76" spans="1:47" customFormat="1" ht="15" customHeight="1" x14ac:dyDescent="0.25">
      <c r="D76" s="132"/>
      <c r="E76" s="132"/>
      <c r="J76" s="132"/>
      <c r="K76" s="132"/>
      <c r="P76" s="132"/>
      <c r="Q76" s="132"/>
      <c r="V76" s="132"/>
      <c r="W76" s="132"/>
      <c r="AB76" s="132"/>
      <c r="AC76" s="132"/>
      <c r="AH76" s="132"/>
      <c r="AI76" s="132"/>
    </row>
    <row r="77" spans="1:47" customFormat="1" ht="15" customHeight="1" x14ac:dyDescent="0.25">
      <c r="D77" s="132"/>
      <c r="E77" s="132"/>
      <c r="J77" s="132"/>
      <c r="K77" s="132"/>
      <c r="P77" s="132"/>
      <c r="Q77" s="132"/>
      <c r="V77" s="132"/>
      <c r="W77" s="132"/>
      <c r="AB77" s="132"/>
      <c r="AC77" s="132"/>
      <c r="AH77" s="132"/>
      <c r="AI77" s="132"/>
    </row>
    <row r="78" spans="1:47" customFormat="1" ht="15" customHeight="1" x14ac:dyDescent="0.25">
      <c r="D78" s="132"/>
      <c r="E78" s="132"/>
      <c r="J78" s="132"/>
      <c r="K78" s="132"/>
      <c r="P78" s="132"/>
      <c r="Q78" s="132"/>
      <c r="V78" s="132"/>
      <c r="W78" s="132"/>
      <c r="AB78" s="132"/>
      <c r="AC78" s="132"/>
      <c r="AH78" s="132"/>
      <c r="AI78" s="132"/>
    </row>
    <row r="79" spans="1:47" customFormat="1" ht="15" customHeight="1" x14ac:dyDescent="0.25">
      <c r="D79" s="132"/>
      <c r="E79" s="132"/>
      <c r="J79" s="132"/>
      <c r="K79" s="132"/>
      <c r="P79" s="132"/>
      <c r="Q79" s="132"/>
      <c r="V79" s="132"/>
      <c r="W79" s="132"/>
      <c r="AB79" s="132"/>
      <c r="AC79" s="132"/>
      <c r="AH79" s="132"/>
      <c r="AI79" s="132"/>
    </row>
    <row r="80" spans="1:47" customFormat="1" ht="15" customHeight="1" x14ac:dyDescent="0.25">
      <c r="D80" s="132"/>
      <c r="E80" s="132"/>
      <c r="J80" s="132"/>
      <c r="K80" s="132"/>
      <c r="P80" s="132"/>
      <c r="Q80" s="132"/>
      <c r="V80" s="132"/>
      <c r="W80" s="132"/>
      <c r="AB80" s="132"/>
      <c r="AC80" s="132"/>
      <c r="AH80" s="132"/>
      <c r="AI80" s="132"/>
    </row>
    <row r="81" spans="4:35" customFormat="1" ht="15" customHeight="1" x14ac:dyDescent="0.25">
      <c r="D81" s="132"/>
      <c r="E81" s="132"/>
      <c r="J81" s="132"/>
      <c r="K81" s="132"/>
      <c r="P81" s="132"/>
      <c r="Q81" s="132"/>
      <c r="V81" s="132"/>
      <c r="W81" s="132"/>
      <c r="AB81" s="132"/>
      <c r="AC81" s="132"/>
      <c r="AH81" s="132"/>
      <c r="AI81" s="132"/>
    </row>
    <row r="82" spans="4:35" customFormat="1" ht="15" customHeight="1" x14ac:dyDescent="0.25">
      <c r="D82" s="132"/>
      <c r="E82" s="132"/>
      <c r="J82" s="132"/>
      <c r="K82" s="132"/>
      <c r="P82" s="132"/>
      <c r="Q82" s="132"/>
      <c r="V82" s="132"/>
      <c r="W82" s="132"/>
      <c r="AB82" s="132"/>
      <c r="AC82" s="132"/>
      <c r="AH82" s="132"/>
      <c r="AI82" s="132"/>
    </row>
    <row r="83" spans="4:35" customFormat="1" ht="15" customHeight="1" x14ac:dyDescent="0.25">
      <c r="D83" s="132"/>
      <c r="E83" s="132"/>
      <c r="J83" s="132"/>
      <c r="K83" s="132"/>
      <c r="P83" s="132"/>
      <c r="Q83" s="132"/>
      <c r="V83" s="132"/>
      <c r="W83" s="132"/>
      <c r="AB83" s="132"/>
      <c r="AC83" s="132"/>
      <c r="AH83" s="132"/>
      <c r="AI83" s="132"/>
    </row>
    <row r="84" spans="4:35" customFormat="1" ht="15" customHeight="1" x14ac:dyDescent="0.25">
      <c r="D84" s="132"/>
      <c r="E84" s="132"/>
      <c r="J84" s="132"/>
      <c r="K84" s="132"/>
      <c r="P84" s="132"/>
      <c r="Q84" s="132"/>
      <c r="V84" s="132"/>
      <c r="W84" s="132"/>
      <c r="AB84" s="132"/>
      <c r="AC84" s="132"/>
      <c r="AH84" s="132"/>
      <c r="AI84" s="132"/>
    </row>
    <row r="85" spans="4:35" customFormat="1" ht="15" customHeight="1" x14ac:dyDescent="0.25">
      <c r="D85" s="132"/>
      <c r="E85" s="132"/>
      <c r="J85" s="132"/>
      <c r="K85" s="132"/>
      <c r="P85" s="132"/>
      <c r="Q85" s="132"/>
      <c r="V85" s="132"/>
      <c r="W85" s="132"/>
      <c r="AB85" s="132"/>
      <c r="AC85" s="132"/>
      <c r="AH85" s="132"/>
      <c r="AI85" s="132"/>
    </row>
    <row r="86" spans="4:35" customFormat="1" ht="15" customHeight="1" x14ac:dyDescent="0.25">
      <c r="D86" s="132"/>
      <c r="E86" s="132"/>
      <c r="J86" s="132"/>
      <c r="K86" s="132"/>
      <c r="P86" s="132"/>
      <c r="Q86" s="132"/>
      <c r="V86" s="132"/>
      <c r="W86" s="132"/>
      <c r="AB86" s="132"/>
      <c r="AC86" s="132"/>
      <c r="AH86" s="132"/>
      <c r="AI86" s="132"/>
    </row>
    <row r="87" spans="4:35" customFormat="1" ht="15" customHeight="1" x14ac:dyDescent="0.25">
      <c r="D87" s="132"/>
      <c r="E87" s="132"/>
      <c r="J87" s="132"/>
      <c r="K87" s="132"/>
      <c r="P87" s="132"/>
      <c r="Q87" s="132"/>
      <c r="V87" s="132"/>
      <c r="W87" s="132"/>
      <c r="AB87" s="132"/>
      <c r="AC87" s="132"/>
      <c r="AH87" s="132"/>
      <c r="AI87" s="132"/>
    </row>
    <row r="88" spans="4:35" customFormat="1" ht="15" customHeight="1" x14ac:dyDescent="0.25">
      <c r="D88" s="132"/>
      <c r="E88" s="132"/>
      <c r="J88" s="132"/>
      <c r="K88" s="132"/>
      <c r="P88" s="132"/>
      <c r="Q88" s="132"/>
      <c r="V88" s="132"/>
      <c r="W88" s="132"/>
      <c r="AB88" s="132"/>
      <c r="AC88" s="132"/>
      <c r="AH88" s="132"/>
      <c r="AI88" s="132"/>
    </row>
    <row r="89" spans="4:35" customFormat="1" ht="15" customHeight="1" x14ac:dyDescent="0.25">
      <c r="D89" s="132"/>
      <c r="E89" s="132"/>
      <c r="J89" s="132"/>
      <c r="K89" s="132"/>
      <c r="P89" s="132"/>
      <c r="Q89" s="132"/>
      <c r="V89" s="132"/>
      <c r="W89" s="132"/>
      <c r="AB89" s="132"/>
      <c r="AC89" s="132"/>
      <c r="AH89" s="132"/>
      <c r="AI89" s="132"/>
    </row>
    <row r="90" spans="4:35" customFormat="1" ht="15" customHeight="1" x14ac:dyDescent="0.25">
      <c r="D90" s="132"/>
      <c r="E90" s="132"/>
      <c r="J90" s="132"/>
      <c r="K90" s="132"/>
      <c r="P90" s="132"/>
      <c r="Q90" s="132"/>
      <c r="V90" s="132"/>
      <c r="W90" s="132"/>
      <c r="AB90" s="132"/>
      <c r="AC90" s="132"/>
      <c r="AH90" s="132"/>
      <c r="AI90" s="132"/>
    </row>
    <row r="91" spans="4:35" customFormat="1" ht="15" customHeight="1" x14ac:dyDescent="0.25">
      <c r="D91" s="132"/>
      <c r="E91" s="132"/>
      <c r="J91" s="132"/>
      <c r="K91" s="132"/>
      <c r="P91" s="132"/>
      <c r="Q91" s="132"/>
      <c r="V91" s="132"/>
      <c r="W91" s="132"/>
      <c r="AB91" s="132"/>
      <c r="AC91" s="132"/>
      <c r="AH91" s="132"/>
      <c r="AI91" s="132"/>
    </row>
    <row r="92" spans="4:35" customFormat="1" ht="15" customHeight="1" x14ac:dyDescent="0.25">
      <c r="D92" s="132"/>
      <c r="E92" s="132"/>
      <c r="J92" s="132"/>
      <c r="K92" s="132"/>
      <c r="P92" s="132"/>
      <c r="Q92" s="132"/>
      <c r="V92" s="132"/>
      <c r="W92" s="132"/>
      <c r="AB92" s="132"/>
      <c r="AC92" s="132"/>
      <c r="AH92" s="132"/>
      <c r="AI92" s="132"/>
    </row>
    <row r="93" spans="4:35" customFormat="1" ht="15" customHeight="1" x14ac:dyDescent="0.25">
      <c r="D93" s="132"/>
      <c r="E93" s="132"/>
      <c r="J93" s="132"/>
      <c r="K93" s="132"/>
      <c r="P93" s="132"/>
      <c r="Q93" s="132"/>
      <c r="V93" s="132"/>
      <c r="W93" s="132"/>
      <c r="AB93" s="132"/>
      <c r="AC93" s="132"/>
      <c r="AH93" s="132"/>
      <c r="AI93" s="132"/>
    </row>
    <row r="94" spans="4:35" customFormat="1" ht="15" customHeight="1" x14ac:dyDescent="0.25">
      <c r="D94" s="132"/>
      <c r="E94" s="132"/>
      <c r="J94" s="132"/>
      <c r="K94" s="132"/>
      <c r="P94" s="132"/>
      <c r="Q94" s="132"/>
      <c r="V94" s="132"/>
      <c r="W94" s="132"/>
      <c r="AB94" s="132"/>
      <c r="AC94" s="132"/>
      <c r="AH94" s="132"/>
      <c r="AI94" s="132"/>
    </row>
    <row r="95" spans="4:35" customFormat="1" ht="21" customHeight="1" x14ac:dyDescent="0.25">
      <c r="D95" s="132"/>
      <c r="E95" s="132"/>
      <c r="J95" s="132"/>
      <c r="K95" s="132"/>
      <c r="P95" s="132"/>
      <c r="Q95" s="132"/>
      <c r="V95" s="132"/>
      <c r="W95" s="132"/>
      <c r="AB95" s="132"/>
      <c r="AC95" s="132"/>
      <c r="AH95" s="132"/>
      <c r="AI95" s="132"/>
    </row>
    <row r="96" spans="4:35" customFormat="1" ht="13.2" x14ac:dyDescent="0.25">
      <c r="D96" s="132"/>
      <c r="E96" s="132"/>
      <c r="J96" s="132"/>
      <c r="K96" s="132"/>
      <c r="P96" s="132"/>
      <c r="Q96" s="132"/>
      <c r="V96" s="132"/>
      <c r="W96" s="132"/>
      <c r="AB96" s="132"/>
      <c r="AC96" s="132"/>
      <c r="AH96" s="132"/>
      <c r="AI96" s="132"/>
    </row>
    <row r="97" spans="4:35" customFormat="1" ht="13.2" x14ac:dyDescent="0.25">
      <c r="D97" s="132"/>
      <c r="E97" s="132"/>
      <c r="J97" s="132"/>
      <c r="K97" s="132"/>
      <c r="P97" s="132"/>
      <c r="Q97" s="132"/>
      <c r="V97" s="132"/>
      <c r="W97" s="132"/>
      <c r="AB97" s="132"/>
      <c r="AC97" s="132"/>
      <c r="AH97" s="132"/>
      <c r="AI97" s="132"/>
    </row>
    <row r="98" spans="4:35" customFormat="1" ht="13.2" x14ac:dyDescent="0.25">
      <c r="D98" s="132"/>
      <c r="E98" s="132"/>
      <c r="J98" s="132"/>
      <c r="K98" s="132"/>
      <c r="P98" s="132"/>
      <c r="Q98" s="132"/>
      <c r="V98" s="132"/>
      <c r="W98" s="132"/>
      <c r="AB98" s="132"/>
      <c r="AC98" s="132"/>
      <c r="AH98" s="132"/>
      <c r="AI98" s="132"/>
    </row>
    <row r="99" spans="4:35" customFormat="1" ht="13.2" x14ac:dyDescent="0.25">
      <c r="D99" s="132"/>
      <c r="E99" s="132"/>
      <c r="J99" s="132"/>
      <c r="K99" s="132"/>
      <c r="P99" s="132"/>
      <c r="Q99" s="132"/>
      <c r="V99" s="132"/>
      <c r="W99" s="132"/>
      <c r="AB99" s="132"/>
      <c r="AC99" s="132"/>
      <c r="AH99" s="132"/>
      <c r="AI99" s="132"/>
    </row>
    <row r="100" spans="4:35" customFormat="1" ht="13.2" x14ac:dyDescent="0.25">
      <c r="D100" s="132"/>
      <c r="E100" s="132"/>
      <c r="J100" s="132"/>
      <c r="K100" s="132"/>
      <c r="P100" s="132"/>
      <c r="Q100" s="132"/>
      <c r="V100" s="132"/>
      <c r="W100" s="132"/>
      <c r="AB100" s="132"/>
      <c r="AC100" s="132"/>
      <c r="AH100" s="132"/>
      <c r="AI100" s="132"/>
    </row>
    <row r="101" spans="4:35" customFormat="1" ht="13.2" x14ac:dyDescent="0.25">
      <c r="D101" s="132"/>
      <c r="E101" s="132"/>
      <c r="J101" s="132"/>
      <c r="K101" s="132"/>
      <c r="P101" s="132"/>
      <c r="Q101" s="132"/>
      <c r="V101" s="132"/>
      <c r="W101" s="132"/>
      <c r="AB101" s="132"/>
      <c r="AC101" s="132"/>
      <c r="AH101" s="132"/>
      <c r="AI101" s="132"/>
    </row>
    <row r="102" spans="4:35" customFormat="1" ht="13.2" x14ac:dyDescent="0.25">
      <c r="D102" s="132"/>
      <c r="E102" s="132"/>
      <c r="J102" s="132"/>
      <c r="K102" s="132"/>
      <c r="P102" s="132"/>
      <c r="Q102" s="132"/>
      <c r="V102" s="132"/>
      <c r="W102" s="132"/>
      <c r="AB102" s="132"/>
      <c r="AC102" s="132"/>
      <c r="AH102" s="132"/>
      <c r="AI102" s="132"/>
    </row>
    <row r="103" spans="4:35" customFormat="1" ht="13.2" x14ac:dyDescent="0.25">
      <c r="D103" s="132"/>
      <c r="E103" s="132"/>
      <c r="J103" s="132"/>
      <c r="K103" s="132"/>
      <c r="P103" s="132"/>
      <c r="Q103" s="132"/>
      <c r="V103" s="132"/>
      <c r="W103" s="132"/>
      <c r="AB103" s="132"/>
      <c r="AC103" s="132"/>
      <c r="AH103" s="132"/>
      <c r="AI103" s="132"/>
    </row>
    <row r="104" spans="4:35" customFormat="1" ht="13.2" x14ac:dyDescent="0.25">
      <c r="D104" s="132"/>
      <c r="E104" s="132"/>
      <c r="J104" s="132"/>
      <c r="K104" s="132"/>
      <c r="P104" s="132"/>
      <c r="Q104" s="132"/>
      <c r="V104" s="132"/>
      <c r="W104" s="132"/>
      <c r="AB104" s="132"/>
      <c r="AC104" s="132"/>
      <c r="AH104" s="132"/>
      <c r="AI104" s="132"/>
    </row>
    <row r="105" spans="4:35" customFormat="1" ht="13.2" x14ac:dyDescent="0.25">
      <c r="D105" s="132"/>
      <c r="E105" s="132"/>
      <c r="J105" s="132"/>
      <c r="K105" s="132"/>
      <c r="P105" s="132"/>
      <c r="Q105" s="132"/>
      <c r="V105" s="132"/>
      <c r="W105" s="132"/>
      <c r="AB105" s="132"/>
      <c r="AC105" s="132"/>
      <c r="AH105" s="132"/>
      <c r="AI105" s="132"/>
    </row>
    <row r="106" spans="4:35" customFormat="1" ht="13.2" x14ac:dyDescent="0.25">
      <c r="D106" s="132"/>
      <c r="E106" s="132"/>
      <c r="J106" s="132"/>
      <c r="K106" s="132"/>
      <c r="P106" s="132"/>
      <c r="Q106" s="132"/>
      <c r="V106" s="132"/>
      <c r="W106" s="132"/>
      <c r="AB106" s="132"/>
      <c r="AC106" s="132"/>
      <c r="AH106" s="132"/>
      <c r="AI106" s="132"/>
    </row>
    <row r="107" spans="4:35" customFormat="1" ht="13.2" x14ac:dyDescent="0.25">
      <c r="D107" s="132"/>
      <c r="E107" s="132"/>
      <c r="J107" s="132"/>
      <c r="K107" s="132"/>
      <c r="P107" s="132"/>
      <c r="Q107" s="132"/>
      <c r="V107" s="132"/>
      <c r="W107" s="132"/>
      <c r="AB107" s="132"/>
      <c r="AC107" s="132"/>
      <c r="AH107" s="132"/>
      <c r="AI107" s="132"/>
    </row>
    <row r="108" spans="4:35" customFormat="1" ht="13.2" x14ac:dyDescent="0.25">
      <c r="D108" s="132"/>
      <c r="E108" s="132"/>
      <c r="J108" s="132"/>
      <c r="K108" s="132"/>
      <c r="P108" s="132"/>
      <c r="Q108" s="132"/>
      <c r="V108" s="132"/>
      <c r="W108" s="132"/>
      <c r="AB108" s="132"/>
      <c r="AC108" s="132"/>
      <c r="AH108" s="132"/>
      <c r="AI108" s="132"/>
    </row>
    <row r="109" spans="4:35" customFormat="1" ht="13.2" x14ac:dyDescent="0.25">
      <c r="D109" s="132"/>
      <c r="E109" s="132"/>
      <c r="J109" s="132"/>
      <c r="K109" s="132"/>
      <c r="P109" s="132"/>
      <c r="Q109" s="132"/>
      <c r="V109" s="132"/>
      <c r="W109" s="132"/>
      <c r="AB109" s="132"/>
      <c r="AC109" s="132"/>
      <c r="AH109" s="132"/>
      <c r="AI109" s="132"/>
    </row>
    <row r="110" spans="4:35" customFormat="1" ht="13.2" x14ac:dyDescent="0.25">
      <c r="D110" s="132"/>
      <c r="E110" s="132"/>
      <c r="J110" s="132"/>
      <c r="K110" s="132"/>
      <c r="P110" s="132"/>
      <c r="Q110" s="132"/>
      <c r="V110" s="132"/>
      <c r="W110" s="132"/>
      <c r="AB110" s="132"/>
      <c r="AC110" s="132"/>
      <c r="AH110" s="132"/>
      <c r="AI110" s="132"/>
    </row>
    <row r="111" spans="4:35" customFormat="1" ht="13.2" x14ac:dyDescent="0.25">
      <c r="D111" s="132"/>
      <c r="E111" s="132"/>
      <c r="J111" s="132"/>
      <c r="K111" s="132"/>
      <c r="P111" s="132"/>
      <c r="Q111" s="132"/>
      <c r="V111" s="132"/>
      <c r="W111" s="132"/>
      <c r="AB111" s="132"/>
      <c r="AC111" s="132"/>
      <c r="AH111" s="132"/>
      <c r="AI111" s="132"/>
    </row>
    <row r="112" spans="4:35" customFormat="1" ht="13.2" x14ac:dyDescent="0.25">
      <c r="D112" s="132"/>
      <c r="E112" s="132"/>
      <c r="J112" s="132"/>
      <c r="K112" s="132"/>
      <c r="P112" s="132"/>
      <c r="Q112" s="132"/>
      <c r="V112" s="132"/>
      <c r="W112" s="132"/>
      <c r="AB112" s="132"/>
      <c r="AC112" s="132"/>
      <c r="AH112" s="132"/>
      <c r="AI112" s="132"/>
    </row>
    <row r="113" spans="4:35" customFormat="1" ht="13.2" x14ac:dyDescent="0.25">
      <c r="D113" s="132"/>
      <c r="E113" s="132"/>
      <c r="J113" s="132"/>
      <c r="K113" s="132"/>
      <c r="P113" s="132"/>
      <c r="Q113" s="132"/>
      <c r="V113" s="132"/>
      <c r="W113" s="132"/>
      <c r="AB113" s="132"/>
      <c r="AC113" s="132"/>
      <c r="AH113" s="132"/>
      <c r="AI113" s="132"/>
    </row>
    <row r="114" spans="4:35" customFormat="1" ht="13.2" x14ac:dyDescent="0.25">
      <c r="D114" s="132"/>
      <c r="E114" s="132"/>
      <c r="J114" s="132"/>
      <c r="K114" s="132"/>
      <c r="P114" s="132"/>
      <c r="Q114" s="132"/>
      <c r="V114" s="132"/>
      <c r="W114" s="132"/>
      <c r="AB114" s="132"/>
      <c r="AC114" s="132"/>
      <c r="AH114" s="132"/>
      <c r="AI114" s="132"/>
    </row>
    <row r="115" spans="4:35" customFormat="1" ht="13.2" x14ac:dyDescent="0.25">
      <c r="D115" s="132"/>
      <c r="E115" s="132"/>
      <c r="J115" s="132"/>
      <c r="K115" s="132"/>
      <c r="P115" s="132"/>
      <c r="Q115" s="132"/>
      <c r="V115" s="132"/>
      <c r="W115" s="132"/>
      <c r="AB115" s="132"/>
      <c r="AC115" s="132"/>
      <c r="AH115" s="132"/>
      <c r="AI115" s="132"/>
    </row>
    <row r="116" spans="4:35" customFormat="1" ht="13.2" x14ac:dyDescent="0.25">
      <c r="D116" s="132"/>
      <c r="E116" s="132"/>
      <c r="J116" s="132"/>
      <c r="K116" s="132"/>
      <c r="P116" s="132"/>
      <c r="Q116" s="132"/>
      <c r="V116" s="132"/>
      <c r="W116" s="132"/>
      <c r="AB116" s="132"/>
      <c r="AC116" s="132"/>
      <c r="AH116" s="132"/>
      <c r="AI116" s="132"/>
    </row>
    <row r="117" spans="4:35" customFormat="1" ht="13.2" x14ac:dyDescent="0.25">
      <c r="D117" s="132"/>
      <c r="E117" s="132"/>
      <c r="J117" s="132"/>
      <c r="K117" s="132"/>
      <c r="P117" s="132"/>
      <c r="Q117" s="132"/>
      <c r="V117" s="132"/>
      <c r="W117" s="132"/>
      <c r="AB117" s="132"/>
      <c r="AC117" s="132"/>
      <c r="AH117" s="132"/>
      <c r="AI117" s="132"/>
    </row>
    <row r="118" spans="4:35" customFormat="1" ht="13.2" x14ac:dyDescent="0.25">
      <c r="D118" s="132"/>
      <c r="E118" s="132"/>
      <c r="J118" s="132"/>
      <c r="K118" s="132"/>
      <c r="P118" s="132"/>
      <c r="Q118" s="132"/>
      <c r="V118" s="132"/>
      <c r="W118" s="132"/>
      <c r="AB118" s="132"/>
      <c r="AC118" s="132"/>
      <c r="AH118" s="132"/>
      <c r="AI118" s="132"/>
    </row>
    <row r="119" spans="4:35" customFormat="1" ht="13.2" x14ac:dyDescent="0.25">
      <c r="D119" s="132"/>
      <c r="E119" s="132"/>
      <c r="J119" s="132"/>
      <c r="K119" s="132"/>
      <c r="P119" s="132"/>
      <c r="Q119" s="132"/>
      <c r="V119" s="132"/>
      <c r="W119" s="132"/>
      <c r="AB119" s="132"/>
      <c r="AC119" s="132"/>
      <c r="AH119" s="132"/>
      <c r="AI119" s="132"/>
    </row>
    <row r="120" spans="4:35" customFormat="1" ht="13.2" x14ac:dyDescent="0.25">
      <c r="D120" s="132"/>
      <c r="E120" s="132"/>
      <c r="J120" s="132"/>
      <c r="K120" s="132"/>
      <c r="P120" s="132"/>
      <c r="Q120" s="132"/>
      <c r="V120" s="132"/>
      <c r="W120" s="132"/>
      <c r="AB120" s="132"/>
      <c r="AC120" s="132"/>
      <c r="AH120" s="132"/>
      <c r="AI120" s="132"/>
    </row>
    <row r="121" spans="4:35" customFormat="1" ht="13.2" x14ac:dyDescent="0.25">
      <c r="D121" s="132"/>
      <c r="E121" s="132"/>
      <c r="J121" s="132"/>
      <c r="K121" s="132"/>
      <c r="P121" s="132"/>
      <c r="Q121" s="132"/>
      <c r="V121" s="132"/>
      <c r="W121" s="132"/>
      <c r="AB121" s="132"/>
      <c r="AC121" s="132"/>
      <c r="AH121" s="132"/>
      <c r="AI121" s="132"/>
    </row>
    <row r="122" spans="4:35" customFormat="1" ht="13.2" x14ac:dyDescent="0.25">
      <c r="D122" s="132"/>
      <c r="E122" s="132"/>
      <c r="J122" s="132"/>
      <c r="K122" s="132"/>
      <c r="P122" s="132"/>
      <c r="Q122" s="132"/>
      <c r="V122" s="132"/>
      <c r="W122" s="132"/>
      <c r="AB122" s="132"/>
      <c r="AC122" s="132"/>
      <c r="AH122" s="132"/>
      <c r="AI122" s="132"/>
    </row>
    <row r="123" spans="4:35" customFormat="1" ht="13.2" x14ac:dyDescent="0.25">
      <c r="D123" s="132"/>
      <c r="E123" s="132"/>
      <c r="J123" s="132"/>
      <c r="K123" s="132"/>
      <c r="P123" s="132"/>
      <c r="Q123" s="132"/>
      <c r="V123" s="132"/>
      <c r="W123" s="132"/>
      <c r="AB123" s="132"/>
      <c r="AC123" s="132"/>
      <c r="AH123" s="132"/>
      <c r="AI123" s="132"/>
    </row>
    <row r="124" spans="4:35" customFormat="1" ht="13.2" x14ac:dyDescent="0.25">
      <c r="D124" s="132"/>
      <c r="E124" s="132"/>
      <c r="J124" s="132"/>
      <c r="K124" s="132"/>
      <c r="P124" s="132"/>
      <c r="Q124" s="132"/>
      <c r="V124" s="132"/>
      <c r="W124" s="132"/>
      <c r="AB124" s="132"/>
      <c r="AC124" s="132"/>
      <c r="AH124" s="132"/>
      <c r="AI124" s="132"/>
    </row>
    <row r="125" spans="4:35" customFormat="1" ht="13.2" x14ac:dyDescent="0.25">
      <c r="D125" s="132"/>
      <c r="E125" s="132"/>
      <c r="J125" s="132"/>
      <c r="K125" s="132"/>
      <c r="P125" s="132"/>
      <c r="Q125" s="132"/>
      <c r="V125" s="132"/>
      <c r="W125" s="132"/>
      <c r="AB125" s="132"/>
      <c r="AC125" s="132"/>
      <c r="AH125" s="132"/>
      <c r="AI125" s="132"/>
    </row>
    <row r="126" spans="4:35" customFormat="1" ht="13.2" x14ac:dyDescent="0.25">
      <c r="D126" s="132"/>
      <c r="E126" s="132"/>
      <c r="J126" s="132"/>
      <c r="K126" s="132"/>
      <c r="P126" s="132"/>
      <c r="Q126" s="132"/>
      <c r="V126" s="132"/>
      <c r="W126" s="132"/>
      <c r="AB126" s="132"/>
      <c r="AC126" s="132"/>
      <c r="AH126" s="132"/>
      <c r="AI126" s="132"/>
    </row>
    <row r="127" spans="4:35" customFormat="1" ht="13.2" x14ac:dyDescent="0.25">
      <c r="D127" s="132"/>
      <c r="E127" s="132"/>
      <c r="J127" s="132"/>
      <c r="K127" s="132"/>
      <c r="P127" s="132"/>
      <c r="Q127" s="132"/>
      <c r="V127" s="132"/>
      <c r="W127" s="132"/>
      <c r="AB127" s="132"/>
      <c r="AC127" s="132"/>
      <c r="AH127" s="132"/>
      <c r="AI127" s="132"/>
    </row>
    <row r="128" spans="4:35" customFormat="1" ht="13.2" x14ac:dyDescent="0.25">
      <c r="D128" s="132"/>
      <c r="E128" s="132"/>
      <c r="J128" s="132"/>
      <c r="K128" s="132"/>
      <c r="P128" s="132"/>
      <c r="Q128" s="132"/>
      <c r="V128" s="132"/>
      <c r="W128" s="132"/>
      <c r="AB128" s="132"/>
      <c r="AC128" s="132"/>
      <c r="AH128" s="132"/>
      <c r="AI128" s="132"/>
    </row>
    <row r="129" spans="4:35" customFormat="1" ht="13.2" x14ac:dyDescent="0.25">
      <c r="D129" s="132"/>
      <c r="E129" s="132"/>
      <c r="J129" s="132"/>
      <c r="K129" s="132"/>
      <c r="P129" s="132"/>
      <c r="Q129" s="132"/>
      <c r="V129" s="132"/>
      <c r="W129" s="132"/>
      <c r="AB129" s="132"/>
      <c r="AC129" s="132"/>
      <c r="AH129" s="132"/>
      <c r="AI129" s="132"/>
    </row>
    <row r="130" spans="4:35" customFormat="1" ht="13.2" x14ac:dyDescent="0.25">
      <c r="D130" s="132"/>
      <c r="E130" s="132"/>
      <c r="J130" s="132"/>
      <c r="K130" s="132"/>
      <c r="P130" s="132"/>
      <c r="Q130" s="132"/>
      <c r="V130" s="132"/>
      <c r="W130" s="132"/>
      <c r="AB130" s="132"/>
      <c r="AC130" s="132"/>
      <c r="AH130" s="132"/>
      <c r="AI130" s="132"/>
    </row>
    <row r="131" spans="4:35" customFormat="1" ht="13.2" x14ac:dyDescent="0.25">
      <c r="D131" s="132"/>
      <c r="E131" s="132"/>
      <c r="J131" s="132"/>
      <c r="K131" s="132"/>
      <c r="P131" s="132"/>
      <c r="Q131" s="132"/>
      <c r="V131" s="132"/>
      <c r="W131" s="132"/>
      <c r="AB131" s="132"/>
      <c r="AC131" s="132"/>
      <c r="AH131" s="132"/>
      <c r="AI131" s="132"/>
    </row>
    <row r="132" spans="4:35" customFormat="1" ht="13.2" x14ac:dyDescent="0.25">
      <c r="D132" s="132"/>
      <c r="E132" s="132"/>
      <c r="J132" s="132"/>
      <c r="K132" s="132"/>
      <c r="P132" s="132"/>
      <c r="Q132" s="132"/>
      <c r="V132" s="132"/>
      <c r="W132" s="132"/>
      <c r="AB132" s="132"/>
      <c r="AC132" s="132"/>
      <c r="AH132" s="132"/>
      <c r="AI132" s="132"/>
    </row>
    <row r="133" spans="4:35" customFormat="1" ht="13.2" x14ac:dyDescent="0.25">
      <c r="D133" s="132"/>
      <c r="E133" s="132"/>
      <c r="J133" s="132"/>
      <c r="K133" s="132"/>
      <c r="P133" s="132"/>
      <c r="Q133" s="132"/>
      <c r="V133" s="132"/>
      <c r="W133" s="132"/>
      <c r="AB133" s="132"/>
      <c r="AC133" s="132"/>
      <c r="AH133" s="132"/>
      <c r="AI133" s="132"/>
    </row>
    <row r="134" spans="4:35" customFormat="1" ht="13.2" x14ac:dyDescent="0.25">
      <c r="D134" s="132"/>
      <c r="E134" s="132"/>
      <c r="J134" s="132"/>
      <c r="K134" s="132"/>
      <c r="P134" s="132"/>
      <c r="Q134" s="132"/>
      <c r="V134" s="132"/>
      <c r="W134" s="132"/>
      <c r="AB134" s="132"/>
      <c r="AC134" s="132"/>
      <c r="AH134" s="132"/>
      <c r="AI134" s="132"/>
    </row>
    <row r="135" spans="4:35" customFormat="1" ht="13.2" x14ac:dyDescent="0.25">
      <c r="D135" s="132"/>
      <c r="E135" s="132"/>
      <c r="J135" s="132"/>
      <c r="K135" s="132"/>
      <c r="P135" s="132"/>
      <c r="Q135" s="132"/>
      <c r="V135" s="132"/>
      <c r="W135" s="132"/>
      <c r="AB135" s="132"/>
      <c r="AC135" s="132"/>
      <c r="AH135" s="132"/>
      <c r="AI135" s="132"/>
    </row>
    <row r="136" spans="4:35" customFormat="1" ht="13.2" x14ac:dyDescent="0.25">
      <c r="D136" s="132"/>
      <c r="E136" s="132"/>
      <c r="J136" s="132"/>
      <c r="K136" s="132"/>
      <c r="P136" s="132"/>
      <c r="Q136" s="132"/>
      <c r="V136" s="132"/>
      <c r="W136" s="132"/>
      <c r="AB136" s="132"/>
      <c r="AC136" s="132"/>
      <c r="AH136" s="132"/>
      <c r="AI136" s="132"/>
    </row>
    <row r="137" spans="4:35" customFormat="1" ht="13.2" x14ac:dyDescent="0.25">
      <c r="D137" s="132"/>
      <c r="E137" s="132"/>
      <c r="J137" s="132"/>
      <c r="K137" s="132"/>
      <c r="P137" s="132"/>
      <c r="Q137" s="132"/>
      <c r="V137" s="132"/>
      <c r="W137" s="132"/>
      <c r="AB137" s="132"/>
      <c r="AC137" s="132"/>
      <c r="AH137" s="132"/>
      <c r="AI137" s="132"/>
    </row>
    <row r="138" spans="4:35" customFormat="1" ht="13.2" x14ac:dyDescent="0.25">
      <c r="D138" s="132"/>
      <c r="E138" s="132"/>
      <c r="J138" s="132"/>
      <c r="K138" s="132"/>
      <c r="P138" s="132"/>
      <c r="Q138" s="132"/>
      <c r="V138" s="132"/>
      <c r="W138" s="132"/>
      <c r="AB138" s="132"/>
      <c r="AC138" s="132"/>
      <c r="AH138" s="132"/>
      <c r="AI138" s="132"/>
    </row>
    <row r="139" spans="4:35" customFormat="1" ht="13.2" x14ac:dyDescent="0.25">
      <c r="D139" s="132"/>
      <c r="E139" s="132"/>
      <c r="J139" s="132"/>
      <c r="K139" s="132"/>
      <c r="P139" s="132"/>
      <c r="Q139" s="132"/>
      <c r="V139" s="132"/>
      <c r="W139" s="132"/>
      <c r="AB139" s="132"/>
      <c r="AC139" s="132"/>
      <c r="AH139" s="132"/>
      <c r="AI139" s="132"/>
    </row>
    <row r="140" spans="4:35" customFormat="1" ht="13.2" x14ac:dyDescent="0.25">
      <c r="D140" s="132"/>
      <c r="E140" s="132"/>
      <c r="J140" s="132"/>
      <c r="K140" s="132"/>
      <c r="P140" s="132"/>
      <c r="Q140" s="132"/>
      <c r="V140" s="132"/>
      <c r="W140" s="132"/>
      <c r="AB140" s="132"/>
      <c r="AC140" s="132"/>
      <c r="AH140" s="132"/>
      <c r="AI140" s="132"/>
    </row>
    <row r="141" spans="4:35" customFormat="1" ht="13.2" x14ac:dyDescent="0.25">
      <c r="D141" s="132"/>
      <c r="E141" s="132"/>
      <c r="J141" s="132"/>
      <c r="K141" s="132"/>
      <c r="P141" s="132"/>
      <c r="Q141" s="132"/>
      <c r="V141" s="132"/>
      <c r="W141" s="132"/>
      <c r="AB141" s="132"/>
      <c r="AC141" s="132"/>
      <c r="AH141" s="132"/>
      <c r="AI141" s="132"/>
    </row>
    <row r="142" spans="4:35" customFormat="1" ht="13.2" x14ac:dyDescent="0.25">
      <c r="D142" s="132"/>
      <c r="E142" s="132"/>
      <c r="J142" s="132"/>
      <c r="K142" s="132"/>
      <c r="P142" s="132"/>
      <c r="Q142" s="132"/>
      <c r="V142" s="132"/>
      <c r="W142" s="132"/>
      <c r="AB142" s="132"/>
      <c r="AC142" s="132"/>
      <c r="AH142" s="132"/>
      <c r="AI142" s="132"/>
    </row>
    <row r="143" spans="4:35" customFormat="1" ht="13.2" x14ac:dyDescent="0.25">
      <c r="D143" s="132"/>
      <c r="E143" s="132"/>
      <c r="J143" s="132"/>
      <c r="K143" s="132"/>
      <c r="P143" s="132"/>
      <c r="Q143" s="132"/>
      <c r="V143" s="132"/>
      <c r="W143" s="132"/>
      <c r="AB143" s="132"/>
      <c r="AC143" s="132"/>
      <c r="AH143" s="132"/>
      <c r="AI143" s="132"/>
    </row>
    <row r="144" spans="4:35" customFormat="1" ht="13.2" x14ac:dyDescent="0.25">
      <c r="D144" s="132"/>
      <c r="E144" s="132"/>
      <c r="J144" s="132"/>
      <c r="K144" s="132"/>
      <c r="P144" s="132"/>
      <c r="Q144" s="132"/>
      <c r="V144" s="132"/>
      <c r="W144" s="132"/>
      <c r="AB144" s="132"/>
      <c r="AC144" s="132"/>
      <c r="AH144" s="132"/>
      <c r="AI144" s="132"/>
    </row>
    <row r="145" spans="4:35" customFormat="1" ht="13.2" x14ac:dyDescent="0.25">
      <c r="D145" s="132"/>
      <c r="E145" s="132"/>
      <c r="J145" s="132"/>
      <c r="K145" s="132"/>
      <c r="P145" s="132"/>
      <c r="Q145" s="132"/>
      <c r="V145" s="132"/>
      <c r="W145" s="132"/>
      <c r="AB145" s="132"/>
      <c r="AC145" s="132"/>
      <c r="AH145" s="132"/>
      <c r="AI145" s="132"/>
    </row>
    <row r="146" spans="4:35" customFormat="1" ht="13.2" x14ac:dyDescent="0.25">
      <c r="D146" s="132"/>
      <c r="E146" s="132"/>
      <c r="J146" s="132"/>
      <c r="K146" s="132"/>
      <c r="P146" s="132"/>
      <c r="Q146" s="132"/>
      <c r="V146" s="132"/>
      <c r="W146" s="132"/>
      <c r="AB146" s="132"/>
      <c r="AC146" s="132"/>
      <c r="AH146" s="132"/>
      <c r="AI146" s="132"/>
    </row>
    <row r="147" spans="4:35" customFormat="1" ht="13.2" x14ac:dyDescent="0.25">
      <c r="D147" s="132"/>
      <c r="E147" s="132"/>
      <c r="J147" s="132"/>
      <c r="K147" s="132"/>
      <c r="P147" s="132"/>
      <c r="Q147" s="132"/>
      <c r="V147" s="132"/>
      <c r="W147" s="132"/>
      <c r="AB147" s="132"/>
      <c r="AC147" s="132"/>
      <c r="AH147" s="132"/>
      <c r="AI147" s="132"/>
    </row>
    <row r="148" spans="4:35" customFormat="1" ht="13.2" x14ac:dyDescent="0.25">
      <c r="D148" s="132"/>
      <c r="E148" s="132"/>
      <c r="J148" s="132"/>
      <c r="K148" s="132"/>
      <c r="P148" s="132"/>
      <c r="Q148" s="132"/>
      <c r="V148" s="132"/>
      <c r="W148" s="132"/>
      <c r="AB148" s="132"/>
      <c r="AC148" s="132"/>
      <c r="AH148" s="132"/>
      <c r="AI148" s="132"/>
    </row>
    <row r="149" spans="4:35" customFormat="1" ht="13.2" x14ac:dyDescent="0.25">
      <c r="D149" s="132"/>
      <c r="E149" s="132"/>
      <c r="J149" s="132"/>
      <c r="K149" s="132"/>
      <c r="P149" s="132"/>
      <c r="Q149" s="132"/>
      <c r="V149" s="132"/>
      <c r="W149" s="132"/>
      <c r="AB149" s="132"/>
      <c r="AC149" s="132"/>
      <c r="AH149" s="132"/>
      <c r="AI149" s="132"/>
    </row>
    <row r="150" spans="4:35" customFormat="1" ht="13.2" x14ac:dyDescent="0.25">
      <c r="D150" s="132"/>
      <c r="E150" s="132"/>
      <c r="J150" s="132"/>
      <c r="K150" s="132"/>
      <c r="P150" s="132"/>
      <c r="Q150" s="132"/>
      <c r="V150" s="132"/>
      <c r="W150" s="132"/>
      <c r="AB150" s="132"/>
      <c r="AC150" s="132"/>
      <c r="AH150" s="132"/>
      <c r="AI150" s="132"/>
    </row>
    <row r="151" spans="4:35" customFormat="1" ht="13.2" x14ac:dyDescent="0.25">
      <c r="D151" s="132"/>
      <c r="E151" s="132"/>
      <c r="J151" s="132"/>
      <c r="K151" s="132"/>
      <c r="P151" s="132"/>
      <c r="Q151" s="132"/>
      <c r="V151" s="132"/>
      <c r="W151" s="132"/>
      <c r="AB151" s="132"/>
      <c r="AC151" s="132"/>
      <c r="AH151" s="132"/>
      <c r="AI151" s="132"/>
    </row>
    <row r="152" spans="4:35" customFormat="1" ht="13.2" x14ac:dyDescent="0.25">
      <c r="D152" s="132"/>
      <c r="E152" s="132"/>
      <c r="J152" s="132"/>
      <c r="K152" s="132"/>
      <c r="P152" s="132"/>
      <c r="Q152" s="132"/>
      <c r="V152" s="132"/>
      <c r="W152" s="132"/>
      <c r="AB152" s="132"/>
      <c r="AC152" s="132"/>
      <c r="AH152" s="132"/>
      <c r="AI152" s="132"/>
    </row>
    <row r="153" spans="4:35" customFormat="1" ht="13.2" x14ac:dyDescent="0.25">
      <c r="D153" s="132"/>
      <c r="E153" s="132"/>
      <c r="J153" s="132"/>
      <c r="K153" s="132"/>
      <c r="P153" s="132"/>
      <c r="Q153" s="132"/>
      <c r="V153" s="132"/>
      <c r="W153" s="132"/>
      <c r="AB153" s="132"/>
      <c r="AC153" s="132"/>
      <c r="AH153" s="132"/>
      <c r="AI153" s="132"/>
    </row>
    <row r="154" spans="4:35" customFormat="1" ht="13.2" x14ac:dyDescent="0.25">
      <c r="D154" s="132"/>
      <c r="E154" s="132"/>
      <c r="J154" s="132"/>
      <c r="K154" s="132"/>
      <c r="P154" s="132"/>
      <c r="Q154" s="132"/>
      <c r="V154" s="132"/>
      <c r="W154" s="132"/>
      <c r="AB154" s="132"/>
      <c r="AC154" s="132"/>
      <c r="AH154" s="132"/>
      <c r="AI154" s="132"/>
    </row>
    <row r="155" spans="4:35" customFormat="1" ht="13.2" x14ac:dyDescent="0.25">
      <c r="D155" s="132"/>
      <c r="E155" s="132"/>
      <c r="J155" s="132"/>
      <c r="K155" s="132"/>
      <c r="P155" s="132"/>
      <c r="Q155" s="132"/>
      <c r="V155" s="132"/>
      <c r="W155" s="132"/>
      <c r="AB155" s="132"/>
      <c r="AC155" s="132"/>
      <c r="AH155" s="132"/>
      <c r="AI155" s="132"/>
    </row>
    <row r="156" spans="4:35" customFormat="1" ht="13.2" x14ac:dyDescent="0.25">
      <c r="D156" s="132"/>
      <c r="E156" s="132"/>
      <c r="J156" s="132"/>
      <c r="K156" s="132"/>
      <c r="P156" s="132"/>
      <c r="Q156" s="132"/>
      <c r="V156" s="132"/>
      <c r="W156" s="132"/>
      <c r="AB156" s="132"/>
      <c r="AC156" s="132"/>
      <c r="AH156" s="132"/>
      <c r="AI156" s="132"/>
    </row>
    <row r="157" spans="4:35" customFormat="1" ht="13.2" x14ac:dyDescent="0.25">
      <c r="D157" s="132"/>
      <c r="E157" s="132"/>
      <c r="J157" s="132"/>
      <c r="K157" s="132"/>
      <c r="P157" s="132"/>
      <c r="Q157" s="132"/>
      <c r="V157" s="132"/>
      <c r="W157" s="132"/>
      <c r="AB157" s="132"/>
      <c r="AC157" s="132"/>
      <c r="AH157" s="132"/>
      <c r="AI157" s="132"/>
    </row>
    <row r="158" spans="4:35" customFormat="1" ht="13.2" x14ac:dyDescent="0.25">
      <c r="D158" s="132"/>
      <c r="E158" s="132"/>
      <c r="J158" s="132"/>
      <c r="K158" s="132"/>
      <c r="P158" s="132"/>
      <c r="Q158" s="132"/>
      <c r="V158" s="132"/>
      <c r="W158" s="132"/>
      <c r="AB158" s="132"/>
      <c r="AC158" s="132"/>
      <c r="AH158" s="132"/>
      <c r="AI158" s="132"/>
    </row>
    <row r="159" spans="4:35" customFormat="1" ht="13.2" x14ac:dyDescent="0.25">
      <c r="D159" s="132"/>
      <c r="E159" s="132"/>
      <c r="J159" s="132"/>
      <c r="K159" s="132"/>
      <c r="P159" s="132"/>
      <c r="Q159" s="132"/>
      <c r="V159" s="132"/>
      <c r="W159" s="132"/>
      <c r="AB159" s="132"/>
      <c r="AC159" s="132"/>
      <c r="AH159" s="132"/>
      <c r="AI159" s="132"/>
    </row>
    <row r="160" spans="4:35" customFormat="1" ht="13.2" x14ac:dyDescent="0.25">
      <c r="D160" s="132"/>
      <c r="E160" s="132"/>
      <c r="J160" s="132"/>
      <c r="K160" s="132"/>
      <c r="P160" s="132"/>
      <c r="Q160" s="132"/>
      <c r="V160" s="132"/>
      <c r="W160" s="132"/>
      <c r="AB160" s="132"/>
      <c r="AC160" s="132"/>
      <c r="AH160" s="132"/>
      <c r="AI160" s="132"/>
    </row>
    <row r="161" spans="1:35" customFormat="1" ht="13.2" x14ac:dyDescent="0.25">
      <c r="D161" s="132"/>
      <c r="E161" s="132"/>
      <c r="J161" s="132"/>
      <c r="K161" s="132"/>
      <c r="P161" s="132"/>
      <c r="Q161" s="132"/>
      <c r="V161" s="132"/>
      <c r="W161" s="132"/>
      <c r="AB161" s="132"/>
      <c r="AC161" s="132"/>
      <c r="AH161" s="132"/>
      <c r="AI161" s="132"/>
    </row>
    <row r="162" spans="1:35" customFormat="1" ht="13.2" x14ac:dyDescent="0.25">
      <c r="D162" s="132"/>
      <c r="E162" s="132"/>
      <c r="J162" s="132"/>
      <c r="K162" s="132"/>
      <c r="P162" s="132"/>
      <c r="Q162" s="132"/>
      <c r="V162" s="132"/>
      <c r="W162" s="132"/>
      <c r="AB162" s="132"/>
      <c r="AC162" s="132"/>
      <c r="AH162" s="132"/>
      <c r="AI162" s="132"/>
    </row>
    <row r="163" spans="1:35" customFormat="1" ht="13.2" x14ac:dyDescent="0.25">
      <c r="D163" s="132"/>
      <c r="E163" s="132"/>
      <c r="J163" s="132"/>
      <c r="K163" s="132"/>
      <c r="P163" s="132"/>
      <c r="Q163" s="132"/>
      <c r="V163" s="132"/>
      <c r="W163" s="132"/>
      <c r="AB163" s="132"/>
      <c r="AC163" s="132"/>
      <c r="AH163" s="132"/>
      <c r="AI163" s="132"/>
    </row>
    <row r="164" spans="1:35" customFormat="1" ht="13.2" x14ac:dyDescent="0.25">
      <c r="D164" s="132"/>
      <c r="E164" s="132"/>
      <c r="J164" s="132"/>
      <c r="K164" s="132"/>
      <c r="P164" s="132"/>
      <c r="Q164" s="132"/>
      <c r="V164" s="132"/>
      <c r="W164" s="132"/>
      <c r="AB164" s="132"/>
      <c r="AC164" s="132"/>
      <c r="AH164" s="132"/>
      <c r="AI164" s="132"/>
    </row>
    <row r="165" spans="1:35" customFormat="1" ht="13.2" x14ac:dyDescent="0.25">
      <c r="D165" s="132"/>
      <c r="E165" s="132"/>
      <c r="J165" s="132"/>
      <c r="K165" s="132"/>
      <c r="P165" s="132"/>
      <c r="Q165" s="132"/>
      <c r="V165" s="132"/>
      <c r="W165" s="132"/>
      <c r="AB165" s="132"/>
      <c r="AC165" s="132"/>
      <c r="AH165" s="132"/>
      <c r="AI165" s="132"/>
    </row>
    <row r="166" spans="1:35" customFormat="1" ht="13.2" x14ac:dyDescent="0.25">
      <c r="D166" s="132"/>
      <c r="E166" s="132"/>
      <c r="J166" s="132"/>
      <c r="K166" s="132"/>
      <c r="P166" s="132"/>
      <c r="Q166" s="132"/>
      <c r="V166" s="132"/>
      <c r="W166" s="132"/>
      <c r="AB166" s="132"/>
      <c r="AC166" s="132"/>
      <c r="AH166" s="132"/>
      <c r="AI166" s="132"/>
    </row>
    <row r="167" spans="1:35" customFormat="1" ht="13.2" x14ac:dyDescent="0.25">
      <c r="D167" s="132"/>
      <c r="E167" s="132"/>
      <c r="J167" s="132"/>
      <c r="K167" s="132"/>
      <c r="P167" s="132"/>
      <c r="Q167" s="132"/>
      <c r="V167" s="132"/>
      <c r="W167" s="132"/>
      <c r="AB167" s="132"/>
      <c r="AC167" s="132"/>
      <c r="AH167" s="132"/>
      <c r="AI167" s="132"/>
    </row>
    <row r="168" spans="1:35" customFormat="1" ht="13.2" x14ac:dyDescent="0.25">
      <c r="D168" s="132"/>
      <c r="E168" s="132"/>
      <c r="J168" s="132"/>
      <c r="K168" s="132"/>
      <c r="P168" s="132"/>
      <c r="Q168" s="132"/>
      <c r="V168" s="132"/>
      <c r="W168" s="132"/>
      <c r="AB168" s="132"/>
      <c r="AC168" s="132"/>
      <c r="AH168" s="132"/>
      <c r="AI168" s="132"/>
    </row>
    <row r="169" spans="1:35" customFormat="1" ht="13.2" x14ac:dyDescent="0.25">
      <c r="D169" s="132"/>
      <c r="E169" s="132"/>
      <c r="J169" s="132"/>
      <c r="K169" s="132"/>
      <c r="P169" s="132"/>
      <c r="Q169" s="132"/>
      <c r="V169" s="132"/>
      <c r="W169" s="132"/>
      <c r="AB169" s="132"/>
      <c r="AC169" s="132"/>
      <c r="AH169" s="132"/>
      <c r="AI169" s="132"/>
    </row>
    <row r="170" spans="1:35" customFormat="1" ht="13.2" x14ac:dyDescent="0.25">
      <c r="D170" s="132"/>
      <c r="E170" s="132"/>
      <c r="J170" s="132"/>
      <c r="K170" s="132"/>
      <c r="P170" s="132"/>
      <c r="Q170" s="132"/>
      <c r="V170" s="132"/>
      <c r="W170" s="132"/>
      <c r="AB170" s="132"/>
      <c r="AC170" s="132"/>
      <c r="AH170" s="132"/>
      <c r="AI170" s="132"/>
    </row>
    <row r="171" spans="1:35" customFormat="1" ht="13.2" x14ac:dyDescent="0.25">
      <c r="D171" s="132"/>
      <c r="E171" s="132"/>
      <c r="G171" s="1"/>
      <c r="H171" s="1"/>
      <c r="I171" s="1"/>
      <c r="J171" s="88"/>
      <c r="K171" s="88"/>
      <c r="M171" s="1"/>
      <c r="N171" s="1"/>
      <c r="O171" s="1"/>
      <c r="P171" s="88"/>
      <c r="Q171" s="88"/>
      <c r="S171" s="1"/>
      <c r="T171" s="1"/>
      <c r="U171" s="1"/>
      <c r="V171" s="88"/>
      <c r="W171" s="88"/>
      <c r="Y171" s="1"/>
      <c r="Z171" s="1"/>
      <c r="AA171" s="1"/>
      <c r="AB171" s="88"/>
      <c r="AC171" s="88"/>
      <c r="AE171" s="1"/>
      <c r="AF171" s="1"/>
      <c r="AG171" s="1"/>
      <c r="AH171" s="88"/>
      <c r="AI171" s="88"/>
    </row>
    <row r="172" spans="1:35" customFormat="1" ht="13.2" x14ac:dyDescent="0.25">
      <c r="D172" s="132"/>
      <c r="E172" s="132"/>
      <c r="G172" s="1"/>
      <c r="H172" s="1"/>
      <c r="I172" s="1"/>
      <c r="J172" s="88"/>
      <c r="K172" s="88"/>
      <c r="M172" s="1"/>
      <c r="N172" s="1"/>
      <c r="O172" s="1"/>
      <c r="P172" s="88"/>
      <c r="Q172" s="88"/>
      <c r="S172" s="1"/>
      <c r="T172" s="1"/>
      <c r="U172" s="1"/>
      <c r="V172" s="88"/>
      <c r="W172" s="88"/>
      <c r="Y172" s="1"/>
      <c r="Z172" s="1"/>
      <c r="AA172" s="1"/>
      <c r="AB172" s="88"/>
      <c r="AC172" s="88"/>
      <c r="AE172" s="1"/>
      <c r="AF172" s="1"/>
      <c r="AG172" s="1"/>
      <c r="AH172" s="88"/>
      <c r="AI172" s="88"/>
    </row>
    <row r="173" spans="1:35" ht="13.2" x14ac:dyDescent="0.25">
      <c r="A173"/>
      <c r="B173"/>
      <c r="C173"/>
      <c r="D173" s="132"/>
      <c r="E173" s="132"/>
      <c r="F173"/>
      <c r="K173" s="88"/>
      <c r="L173" s="48"/>
      <c r="Q173" s="88"/>
      <c r="R173" s="48"/>
      <c r="W173" s="88"/>
      <c r="X173" s="48"/>
      <c r="AC173" s="88"/>
      <c r="AD173" s="48"/>
      <c r="AI173" s="88"/>
    </row>
    <row r="174" spans="1:35" ht="13.2" x14ac:dyDescent="0.25">
      <c r="A174"/>
      <c r="B174"/>
      <c r="C174"/>
      <c r="D174" s="132"/>
      <c r="E174" s="132"/>
      <c r="F174"/>
      <c r="K174" s="88"/>
      <c r="L174" s="48"/>
      <c r="Q174" s="88"/>
      <c r="R174" s="48"/>
      <c r="W174" s="88"/>
      <c r="X174" s="48"/>
      <c r="AC174" s="88"/>
      <c r="AD174" s="48"/>
      <c r="AI174" s="88"/>
    </row>
    <row r="175" spans="1:35" ht="13.2" x14ac:dyDescent="0.25">
      <c r="A175"/>
      <c r="B175"/>
      <c r="C175"/>
      <c r="D175" s="132"/>
      <c r="E175" s="132"/>
      <c r="F175"/>
      <c r="K175" s="88"/>
      <c r="L175" s="48"/>
      <c r="Q175" s="88"/>
      <c r="R175" s="48"/>
      <c r="W175" s="88"/>
      <c r="X175" s="48"/>
      <c r="AC175" s="88"/>
      <c r="AD175" s="48"/>
      <c r="AI175" s="88"/>
    </row>
    <row r="176" spans="1:35" ht="13.2" x14ac:dyDescent="0.25">
      <c r="A176"/>
      <c r="B176"/>
      <c r="C176"/>
      <c r="D176" s="132"/>
      <c r="E176" s="132"/>
      <c r="F176"/>
      <c r="K176" s="88"/>
      <c r="L176" s="48"/>
      <c r="Q176" s="88"/>
      <c r="R176" s="48"/>
      <c r="W176" s="88"/>
      <c r="X176" s="48"/>
      <c r="AC176" s="88"/>
      <c r="AD176" s="48"/>
      <c r="AI176" s="88"/>
    </row>
    <row r="177" spans="1:35" ht="13.2" x14ac:dyDescent="0.25">
      <c r="A177"/>
      <c r="B177"/>
      <c r="C177"/>
      <c r="D177" s="132"/>
      <c r="E177" s="132"/>
      <c r="F177"/>
      <c r="K177" s="88"/>
      <c r="L177" s="48"/>
      <c r="Q177" s="88"/>
      <c r="R177" s="48"/>
      <c r="W177" s="88"/>
      <c r="X177" s="48"/>
      <c r="AC177" s="88"/>
      <c r="AD177" s="48"/>
      <c r="AI177" s="88"/>
    </row>
    <row r="178" spans="1:35" ht="13.2" x14ac:dyDescent="0.25">
      <c r="A178"/>
      <c r="B178"/>
      <c r="C178"/>
      <c r="D178" s="132"/>
      <c r="E178" s="132"/>
      <c r="F178"/>
      <c r="K178" s="88"/>
      <c r="L178" s="48"/>
      <c r="Q178" s="88"/>
      <c r="R178" s="48"/>
      <c r="W178" s="88"/>
      <c r="X178" s="48"/>
      <c r="AC178" s="88"/>
      <c r="AD178" s="48"/>
      <c r="AI178" s="88"/>
    </row>
    <row r="179" spans="1:35" ht="13.2" x14ac:dyDescent="0.25">
      <c r="A179"/>
      <c r="B179"/>
      <c r="C179"/>
      <c r="D179" s="132"/>
      <c r="E179" s="132"/>
      <c r="F179"/>
      <c r="K179" s="88"/>
      <c r="L179" s="48"/>
      <c r="Q179" s="88"/>
      <c r="R179" s="48"/>
      <c r="W179" s="88"/>
      <c r="X179" s="48"/>
      <c r="AC179" s="88"/>
      <c r="AD179" s="48"/>
      <c r="AI179" s="88"/>
    </row>
    <row r="180" spans="1:35" ht="13.2" x14ac:dyDescent="0.25">
      <c r="A180"/>
      <c r="B180"/>
      <c r="C180"/>
      <c r="D180" s="132"/>
      <c r="E180" s="132"/>
      <c r="F180"/>
      <c r="K180" s="88"/>
      <c r="L180" s="48"/>
      <c r="Q180" s="88"/>
      <c r="R180" s="48"/>
      <c r="W180" s="88"/>
      <c r="X180" s="48"/>
      <c r="AC180" s="88"/>
      <c r="AD180" s="48"/>
      <c r="AI180" s="88"/>
    </row>
    <row r="181" spans="1:35" ht="13.2" x14ac:dyDescent="0.25">
      <c r="A181"/>
      <c r="B181"/>
      <c r="C181"/>
      <c r="D181" s="132"/>
      <c r="E181" s="132"/>
      <c r="F181"/>
      <c r="K181" s="88"/>
      <c r="L181" s="48"/>
      <c r="Q181" s="88"/>
      <c r="R181" s="48"/>
      <c r="W181" s="88"/>
      <c r="X181" s="48"/>
      <c r="AC181" s="88"/>
      <c r="AD181" s="48"/>
      <c r="AI181" s="88"/>
    </row>
    <row r="182" spans="1:35" ht="13.2" x14ac:dyDescent="0.25">
      <c r="A182"/>
      <c r="B182"/>
      <c r="C182"/>
      <c r="D182" s="132"/>
      <c r="E182" s="132"/>
      <c r="F182"/>
      <c r="K182" s="88"/>
      <c r="L182" s="48"/>
      <c r="Q182" s="88"/>
      <c r="R182" s="48"/>
      <c r="W182" s="88"/>
      <c r="X182" s="48"/>
      <c r="AC182" s="88"/>
      <c r="AD182" s="48"/>
      <c r="AI182" s="88"/>
    </row>
    <row r="183" spans="1:35" ht="13.2" x14ac:dyDescent="0.25">
      <c r="A183"/>
      <c r="B183"/>
      <c r="C183"/>
      <c r="D183" s="132"/>
      <c r="E183" s="132"/>
      <c r="F183"/>
      <c r="K183" s="88"/>
      <c r="L183" s="48"/>
      <c r="Q183" s="88"/>
      <c r="R183" s="48"/>
      <c r="W183" s="88"/>
      <c r="X183" s="48"/>
      <c r="AC183" s="88"/>
      <c r="AD183" s="48"/>
      <c r="AI183" s="88"/>
    </row>
    <row r="184" spans="1:35" ht="13.2" x14ac:dyDescent="0.25">
      <c r="A184"/>
      <c r="B184"/>
      <c r="C184"/>
      <c r="D184" s="132"/>
      <c r="E184" s="132"/>
      <c r="F184"/>
      <c r="K184" s="88"/>
      <c r="L184" s="48"/>
      <c r="Q184" s="88"/>
      <c r="R184" s="48"/>
      <c r="W184" s="88"/>
      <c r="X184" s="48"/>
      <c r="AC184" s="88"/>
      <c r="AD184" s="48"/>
      <c r="AI184" s="88"/>
    </row>
    <row r="185" spans="1:35" ht="13.2" x14ac:dyDescent="0.25">
      <c r="A185"/>
      <c r="B185"/>
      <c r="C185"/>
      <c r="D185" s="132"/>
      <c r="E185" s="132"/>
      <c r="F185"/>
      <c r="K185" s="88"/>
      <c r="L185" s="48"/>
      <c r="Q185" s="88"/>
      <c r="R185" s="48"/>
      <c r="W185" s="88"/>
      <c r="X185" s="48"/>
      <c r="AC185" s="88"/>
      <c r="AD185" s="48"/>
      <c r="AI185" s="88"/>
    </row>
    <row r="186" spans="1:35" ht="13.2" x14ac:dyDescent="0.25">
      <c r="A186"/>
      <c r="B186"/>
      <c r="C186"/>
      <c r="D186" s="132"/>
      <c r="E186" s="132"/>
      <c r="F186"/>
      <c r="K186" s="88"/>
      <c r="L186" s="48"/>
      <c r="Q186" s="88"/>
      <c r="R186" s="48"/>
      <c r="W186" s="88"/>
      <c r="X186" s="48"/>
      <c r="AC186" s="88"/>
      <c r="AD186" s="48"/>
      <c r="AI186" s="88"/>
    </row>
    <row r="187" spans="1:35" ht="13.2" x14ac:dyDescent="0.25">
      <c r="A187"/>
      <c r="B187"/>
      <c r="C187"/>
      <c r="D187" s="132"/>
      <c r="E187" s="132"/>
      <c r="F187"/>
      <c r="K187" s="88"/>
      <c r="L187" s="48"/>
      <c r="Q187" s="88"/>
      <c r="R187" s="48"/>
      <c r="W187" s="88"/>
      <c r="X187" s="48"/>
      <c r="AC187" s="88"/>
      <c r="AD187" s="48"/>
      <c r="AI187" s="88"/>
    </row>
    <row r="188" spans="1:35" ht="13.2" x14ac:dyDescent="0.25">
      <c r="A188"/>
      <c r="B188"/>
      <c r="C188"/>
      <c r="D188" s="132"/>
      <c r="E188" s="132"/>
      <c r="F188"/>
      <c r="K188" s="88"/>
      <c r="L188" s="48"/>
      <c r="Q188" s="88"/>
      <c r="R188" s="48"/>
      <c r="W188" s="88"/>
      <c r="X188" s="48"/>
      <c r="AC188" s="88"/>
      <c r="AD188" s="48"/>
      <c r="AI188" s="88"/>
    </row>
    <row r="189" spans="1:35" ht="13.2" x14ac:dyDescent="0.25">
      <c r="A189"/>
      <c r="B189"/>
      <c r="C189"/>
      <c r="D189" s="132"/>
      <c r="E189" s="132"/>
      <c r="F189"/>
      <c r="K189" s="88"/>
      <c r="L189" s="48"/>
      <c r="Q189" s="88"/>
      <c r="R189" s="48"/>
      <c r="W189" s="88"/>
      <c r="X189" s="48"/>
      <c r="AC189" s="88"/>
      <c r="AD189" s="48"/>
      <c r="AI189" s="88"/>
    </row>
    <row r="190" spans="1:35" ht="13.2" x14ac:dyDescent="0.25">
      <c r="A190"/>
      <c r="B190"/>
      <c r="C190"/>
      <c r="D190" s="132"/>
      <c r="E190" s="132"/>
      <c r="F190"/>
      <c r="K190" s="88"/>
      <c r="L190" s="48"/>
      <c r="Q190" s="88"/>
      <c r="R190" s="48"/>
      <c r="W190" s="88"/>
      <c r="X190" s="48"/>
      <c r="AC190" s="88"/>
      <c r="AD190" s="48"/>
      <c r="AI190" s="88"/>
    </row>
    <row r="191" spans="1:35" ht="13.2" x14ac:dyDescent="0.25">
      <c r="A191"/>
      <c r="B191"/>
      <c r="C191"/>
      <c r="D191" s="132"/>
      <c r="E191" s="132"/>
      <c r="F191"/>
      <c r="K191" s="88"/>
      <c r="L191" s="48"/>
      <c r="Q191" s="88"/>
      <c r="R191" s="48"/>
      <c r="W191" s="88"/>
      <c r="X191" s="48"/>
      <c r="AC191" s="88"/>
      <c r="AD191" s="48"/>
      <c r="AI191" s="88"/>
    </row>
    <row r="192" spans="1:35" ht="13.2" x14ac:dyDescent="0.25">
      <c r="A192"/>
      <c r="B192"/>
      <c r="C192"/>
      <c r="D192" s="132"/>
      <c r="E192" s="132"/>
      <c r="F192"/>
      <c r="K192" s="88"/>
      <c r="L192" s="48"/>
      <c r="Q192" s="88"/>
      <c r="R192" s="48"/>
      <c r="W192" s="88"/>
      <c r="X192" s="48"/>
      <c r="AC192" s="88"/>
      <c r="AD192" s="48"/>
      <c r="AI192" s="88"/>
    </row>
    <row r="193" spans="1:35" ht="13.2" x14ac:dyDescent="0.25">
      <c r="A193"/>
      <c r="B193"/>
      <c r="C193"/>
      <c r="D193" s="132"/>
      <c r="E193" s="132"/>
      <c r="F193"/>
      <c r="K193" s="88"/>
      <c r="L193" s="48"/>
      <c r="Q193" s="88"/>
      <c r="R193" s="48"/>
      <c r="W193" s="88"/>
      <c r="X193" s="48"/>
      <c r="AC193" s="88"/>
      <c r="AD193" s="48"/>
      <c r="AI193" s="88"/>
    </row>
    <row r="194" spans="1:35" ht="13.2" x14ac:dyDescent="0.25">
      <c r="A194"/>
      <c r="B194"/>
      <c r="C194"/>
      <c r="D194" s="132"/>
      <c r="E194" s="132"/>
      <c r="F194"/>
      <c r="K194" s="88"/>
      <c r="L194" s="48"/>
      <c r="Q194" s="88"/>
      <c r="R194" s="48"/>
      <c r="W194" s="88"/>
      <c r="X194" s="48"/>
      <c r="AC194" s="88"/>
      <c r="AD194" s="48"/>
      <c r="AI194" s="88"/>
    </row>
    <row r="195" spans="1:35" ht="13.2" x14ac:dyDescent="0.25">
      <c r="A195"/>
      <c r="B195"/>
      <c r="C195"/>
      <c r="D195" s="132"/>
      <c r="E195" s="132"/>
      <c r="F195"/>
      <c r="K195" s="88"/>
      <c r="L195" s="48"/>
      <c r="Q195" s="88"/>
      <c r="R195" s="48"/>
      <c r="W195" s="88"/>
      <c r="X195" s="48"/>
      <c r="AC195" s="88"/>
      <c r="AD195" s="48"/>
      <c r="AI195" s="88"/>
    </row>
    <row r="196" spans="1:35" ht="13.2" x14ac:dyDescent="0.25">
      <c r="A196"/>
      <c r="B196"/>
      <c r="C196"/>
      <c r="D196" s="132"/>
      <c r="E196" s="132"/>
      <c r="F196"/>
      <c r="K196" s="88"/>
      <c r="L196" s="48"/>
      <c r="Q196" s="88"/>
      <c r="R196" s="48"/>
      <c r="W196" s="88"/>
      <c r="X196" s="48"/>
      <c r="AC196" s="88"/>
      <c r="AD196" s="48"/>
      <c r="AI196" s="88"/>
    </row>
    <row r="197" spans="1:35" ht="13.2" x14ac:dyDescent="0.25">
      <c r="A197"/>
      <c r="B197"/>
      <c r="C197"/>
      <c r="D197" s="132"/>
      <c r="E197" s="132"/>
      <c r="F197"/>
      <c r="K197" s="88"/>
      <c r="L197" s="48"/>
      <c r="Q197" s="88"/>
      <c r="R197" s="48"/>
      <c r="W197" s="88"/>
      <c r="X197" s="48"/>
      <c r="AC197" s="88"/>
      <c r="AD197" s="48"/>
      <c r="AI197" s="88"/>
    </row>
    <row r="198" spans="1:35" ht="13.2" x14ac:dyDescent="0.25">
      <c r="E198" s="88"/>
      <c r="F198"/>
      <c r="K198" s="88"/>
      <c r="L198" s="48"/>
      <c r="Q198" s="88"/>
      <c r="R198" s="48"/>
      <c r="W198" s="88"/>
      <c r="X198" s="48"/>
      <c r="AC198" s="88"/>
      <c r="AD198" s="48"/>
      <c r="AI198" s="88"/>
    </row>
    <row r="199" spans="1:35" ht="13.2" x14ac:dyDescent="0.25">
      <c r="E199" s="88"/>
      <c r="F199"/>
      <c r="K199" s="88"/>
      <c r="L199" s="48"/>
      <c r="Q199" s="88"/>
      <c r="R199" s="48"/>
      <c r="W199" s="88"/>
      <c r="X199" s="48"/>
      <c r="AC199" s="88"/>
      <c r="AD199" s="48"/>
      <c r="AI199" s="88"/>
    </row>
    <row r="200" spans="1:35" x14ac:dyDescent="0.25">
      <c r="E200" s="88"/>
      <c r="F200" s="48"/>
      <c r="K200" s="88"/>
      <c r="L200" s="48"/>
      <c r="Q200" s="88"/>
      <c r="R200" s="48"/>
      <c r="W200" s="88"/>
      <c r="X200" s="48"/>
      <c r="AC200" s="88"/>
      <c r="AD200" s="48"/>
      <c r="AI200" s="88"/>
    </row>
    <row r="201" spans="1:35" x14ac:dyDescent="0.25">
      <c r="E201" s="88"/>
      <c r="F201" s="48"/>
      <c r="K201" s="88"/>
      <c r="L201" s="48"/>
      <c r="Q201" s="88"/>
      <c r="R201" s="48"/>
      <c r="W201" s="88"/>
      <c r="X201" s="48"/>
      <c r="AC201" s="88"/>
      <c r="AD201" s="48"/>
      <c r="AI201" s="88"/>
    </row>
    <row r="202" spans="1:35" x14ac:dyDescent="0.25">
      <c r="E202" s="88"/>
      <c r="F202" s="48"/>
      <c r="K202" s="88"/>
      <c r="L202" s="48"/>
      <c r="Q202" s="88"/>
      <c r="R202" s="48"/>
      <c r="W202" s="88"/>
      <c r="X202" s="48"/>
      <c r="AC202" s="88"/>
      <c r="AD202" s="48"/>
      <c r="AI202" s="88"/>
    </row>
    <row r="203" spans="1:35" x14ac:dyDescent="0.25">
      <c r="E203" s="88"/>
      <c r="F203" s="48"/>
      <c r="K203" s="88"/>
      <c r="L203" s="48"/>
      <c r="Q203" s="88"/>
      <c r="R203" s="48"/>
      <c r="W203" s="88"/>
      <c r="X203" s="48"/>
      <c r="AC203" s="88"/>
      <c r="AD203" s="48"/>
      <c r="AI203" s="88"/>
    </row>
    <row r="204" spans="1:35" x14ac:dyDescent="0.25">
      <c r="E204" s="88"/>
      <c r="F204" s="48"/>
      <c r="K204" s="88"/>
      <c r="L204" s="48"/>
      <c r="Q204" s="88"/>
      <c r="R204" s="48"/>
      <c r="W204" s="88"/>
      <c r="X204" s="48"/>
      <c r="AC204" s="88"/>
      <c r="AD204" s="48"/>
      <c r="AI204" s="88"/>
    </row>
    <row r="205" spans="1:35" x14ac:dyDescent="0.25">
      <c r="E205" s="88"/>
      <c r="F205" s="48"/>
      <c r="K205" s="88"/>
      <c r="L205" s="48"/>
      <c r="Q205" s="88"/>
      <c r="R205" s="48"/>
      <c r="W205" s="88"/>
      <c r="X205" s="48"/>
      <c r="AC205" s="88"/>
      <c r="AD205" s="48"/>
      <c r="AI205" s="88"/>
    </row>
    <row r="206" spans="1:35" x14ac:dyDescent="0.25">
      <c r="E206" s="88"/>
      <c r="F206" s="48"/>
      <c r="K206" s="88"/>
      <c r="L206" s="48"/>
      <c r="Q206" s="88"/>
      <c r="R206" s="48"/>
      <c r="W206" s="88"/>
      <c r="X206" s="48"/>
      <c r="AC206" s="88"/>
      <c r="AD206" s="48"/>
      <c r="AI206" s="88"/>
    </row>
    <row r="207" spans="1:35" x14ac:dyDescent="0.25">
      <c r="E207" s="88"/>
      <c r="F207" s="48"/>
      <c r="K207" s="88"/>
      <c r="L207" s="48"/>
      <c r="Q207" s="88"/>
      <c r="R207" s="48"/>
      <c r="W207" s="88"/>
      <c r="X207" s="48"/>
      <c r="AC207" s="88"/>
      <c r="AD207" s="48"/>
      <c r="AI207" s="88"/>
    </row>
    <row r="208" spans="1:35" x14ac:dyDescent="0.25">
      <c r="E208" s="88"/>
      <c r="F208" s="48"/>
      <c r="K208" s="88"/>
      <c r="L208" s="48"/>
      <c r="Q208" s="88"/>
      <c r="R208" s="48"/>
      <c r="W208" s="88"/>
      <c r="X208" s="48"/>
      <c r="AC208" s="88"/>
      <c r="AD208" s="48"/>
      <c r="AI208" s="88"/>
    </row>
    <row r="209" spans="5:35" x14ac:dyDescent="0.25">
      <c r="E209" s="88"/>
      <c r="F209" s="48"/>
      <c r="K209" s="88"/>
      <c r="L209" s="48"/>
      <c r="Q209" s="88"/>
      <c r="R209" s="48"/>
      <c r="W209" s="88"/>
      <c r="X209" s="48"/>
      <c r="AC209" s="88"/>
      <c r="AD209" s="48"/>
      <c r="AI209" s="88"/>
    </row>
    <row r="210" spans="5:35" x14ac:dyDescent="0.25">
      <c r="E210" s="88"/>
      <c r="F210" s="48"/>
      <c r="K210" s="88"/>
      <c r="L210" s="48"/>
      <c r="Q210" s="88"/>
      <c r="R210" s="48"/>
      <c r="W210" s="88"/>
      <c r="X210" s="48"/>
      <c r="AC210" s="88"/>
      <c r="AD210" s="48"/>
      <c r="AI210" s="88"/>
    </row>
    <row r="211" spans="5:35" x14ac:dyDescent="0.25">
      <c r="E211" s="88"/>
      <c r="F211" s="48"/>
      <c r="K211" s="88"/>
      <c r="L211" s="48"/>
      <c r="Q211" s="88"/>
      <c r="R211" s="48"/>
      <c r="W211" s="88"/>
      <c r="X211" s="48"/>
      <c r="AC211" s="88"/>
      <c r="AD211" s="48"/>
      <c r="AI211" s="88"/>
    </row>
    <row r="212" spans="5:35" x14ac:dyDescent="0.25">
      <c r="E212" s="88"/>
      <c r="F212" s="48"/>
      <c r="K212" s="88"/>
      <c r="L212" s="48"/>
      <c r="Q212" s="88"/>
      <c r="R212" s="48"/>
      <c r="W212" s="88"/>
      <c r="X212" s="48"/>
      <c r="AC212" s="88"/>
      <c r="AD212" s="48"/>
      <c r="AI212" s="88"/>
    </row>
    <row r="213" spans="5:35" x14ac:dyDescent="0.25">
      <c r="E213" s="88"/>
      <c r="F213" s="48"/>
      <c r="K213" s="88"/>
      <c r="L213" s="48"/>
      <c r="Q213" s="88"/>
      <c r="R213" s="48"/>
      <c r="W213" s="88"/>
      <c r="X213" s="48"/>
      <c r="AC213" s="88"/>
      <c r="AD213" s="48"/>
      <c r="AI213" s="88"/>
    </row>
    <row r="214" spans="5:35" x14ac:dyDescent="0.25">
      <c r="E214" s="88"/>
      <c r="F214" s="48"/>
      <c r="K214" s="88"/>
      <c r="L214" s="48"/>
      <c r="Q214" s="88"/>
      <c r="R214" s="48"/>
      <c r="W214" s="88"/>
      <c r="X214" s="48"/>
      <c r="AC214" s="88"/>
      <c r="AD214" s="48"/>
      <c r="AI214" s="88"/>
    </row>
    <row r="215" spans="5:35" x14ac:dyDescent="0.25">
      <c r="E215" s="88"/>
      <c r="F215" s="48"/>
      <c r="K215" s="88"/>
      <c r="L215" s="48"/>
      <c r="Q215" s="88"/>
      <c r="R215" s="48"/>
      <c r="W215" s="88"/>
      <c r="X215" s="48"/>
      <c r="AC215" s="88"/>
      <c r="AD215" s="48"/>
      <c r="AI215" s="88"/>
    </row>
    <row r="216" spans="5:35" x14ac:dyDescent="0.25">
      <c r="E216" s="88"/>
      <c r="F216" s="48"/>
      <c r="K216" s="88"/>
      <c r="L216" s="48"/>
      <c r="Q216" s="88"/>
      <c r="R216" s="48"/>
      <c r="W216" s="88"/>
      <c r="X216" s="48"/>
      <c r="AC216" s="88"/>
      <c r="AD216" s="48"/>
      <c r="AI216" s="88"/>
    </row>
    <row r="217" spans="5:35" x14ac:dyDescent="0.25">
      <c r="E217" s="88"/>
      <c r="F217" s="48"/>
      <c r="K217" s="88"/>
      <c r="L217" s="48"/>
      <c r="Q217" s="88"/>
      <c r="R217" s="48"/>
      <c r="W217" s="88"/>
      <c r="X217" s="48"/>
      <c r="AC217" s="88"/>
      <c r="AD217" s="48"/>
      <c r="AI217" s="88"/>
    </row>
    <row r="218" spans="5:35" x14ac:dyDescent="0.25">
      <c r="E218" s="88"/>
      <c r="F218" s="48"/>
      <c r="K218" s="88"/>
      <c r="L218" s="48"/>
      <c r="Q218" s="88"/>
      <c r="R218" s="48"/>
      <c r="W218" s="88"/>
      <c r="X218" s="48"/>
      <c r="AC218" s="88"/>
      <c r="AD218" s="48"/>
      <c r="AI218" s="88"/>
    </row>
    <row r="219" spans="5:35" x14ac:dyDescent="0.25">
      <c r="E219" s="88"/>
      <c r="F219" s="48"/>
      <c r="K219" s="88"/>
      <c r="L219" s="48"/>
      <c r="Q219" s="88"/>
      <c r="R219" s="48"/>
      <c r="W219" s="88"/>
      <c r="X219" s="48"/>
      <c r="AC219" s="88"/>
      <c r="AD219" s="48"/>
      <c r="AI219" s="88"/>
    </row>
    <row r="220" spans="5:35" x14ac:dyDescent="0.25">
      <c r="E220" s="88"/>
      <c r="F220" s="48"/>
      <c r="K220" s="88"/>
      <c r="L220" s="48"/>
      <c r="Q220" s="88"/>
      <c r="R220" s="48"/>
      <c r="W220" s="88"/>
      <c r="X220" s="48"/>
      <c r="AC220" s="88"/>
      <c r="AD220" s="48"/>
      <c r="AI220" s="88"/>
    </row>
    <row r="221" spans="5:35" x14ac:dyDescent="0.25">
      <c r="F221" s="48"/>
      <c r="L221" s="48"/>
      <c r="R221" s="48"/>
      <c r="X221" s="48"/>
      <c r="AD221" s="48"/>
    </row>
    <row r="222" spans="5:35" x14ac:dyDescent="0.25">
      <c r="F222" s="48"/>
      <c r="L222" s="48"/>
      <c r="R222" s="48"/>
      <c r="X222" s="48"/>
      <c r="AD222" s="48"/>
    </row>
  </sheetData>
  <phoneticPr fontId="72" type="noConversion"/>
  <printOptions horizontalCentered="1" verticalCentered="1"/>
  <pageMargins left="0.39370078740157483" right="0.39370078740157483" top="0.78740157480314965" bottom="0.78740157480314965" header="0.51181102362204722" footer="0.31496062992125984"/>
  <pageSetup paperSize="9" orientation="portrait" horizontalDpi="300" verticalDpi="300" r:id="rId1"/>
  <headerFooter alignWithMargins="0">
    <oddFooter>&amp;L&amp;"Arial,Gras italique"&amp;8INDOOR &amp;D&amp;C&amp;"Arial,Gras italique"EMSAM Maromme&amp;R&amp;"Arial,Gras italique"&amp;8&amp;P / &amp;N</oddFooter>
  </headerFooter>
  <colBreaks count="3" manualBreakCount="3">
    <brk id="7" max="1048575" man="1"/>
    <brk id="23" max="1048575" man="1"/>
    <brk id="3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G29"/>
  <sheetViews>
    <sheetView workbookViewId="0">
      <selection activeCell="C20" sqref="C20"/>
    </sheetView>
  </sheetViews>
  <sheetFormatPr baseColWidth="10" defaultColWidth="11.44140625" defaultRowHeight="11.4" x14ac:dyDescent="0.2"/>
  <cols>
    <col min="1" max="1" width="30" style="1" customWidth="1"/>
    <col min="2" max="3" width="10.109375" style="1" customWidth="1"/>
    <col min="4" max="4" width="10.6640625" style="1" customWidth="1"/>
    <col min="5" max="5" width="25.44140625" style="1" customWidth="1"/>
    <col min="6" max="7" width="9.88671875" style="1" customWidth="1"/>
    <col min="8" max="16384" width="11.44140625" style="1"/>
  </cols>
  <sheetData>
    <row r="1" spans="1:7" ht="15.6" x14ac:dyDescent="0.3">
      <c r="A1" s="97" t="s">
        <v>26</v>
      </c>
      <c r="B1" s="94"/>
      <c r="C1" s="94"/>
      <c r="D1" s="94"/>
      <c r="E1" s="94"/>
      <c r="F1" s="94"/>
      <c r="G1" s="94"/>
    </row>
    <row r="2" spans="1:7" x14ac:dyDescent="0.2">
      <c r="A2" s="95"/>
      <c r="B2" s="95"/>
      <c r="C2" s="95"/>
      <c r="D2" s="95"/>
      <c r="E2" s="95"/>
      <c r="F2" s="95"/>
      <c r="G2" s="95"/>
    </row>
    <row r="3" spans="1:7" s="100" customFormat="1" ht="18" customHeight="1" x14ac:dyDescent="0.25">
      <c r="A3" s="98" t="s">
        <v>27</v>
      </c>
      <c r="B3" s="98" t="s">
        <v>28</v>
      </c>
      <c r="C3" s="98" t="s">
        <v>29</v>
      </c>
      <c r="D3" s="99"/>
      <c r="E3" s="98" t="s">
        <v>30</v>
      </c>
      <c r="F3" s="98" t="s">
        <v>28</v>
      </c>
      <c r="G3" s="98" t="s">
        <v>29</v>
      </c>
    </row>
    <row r="4" spans="1:7" ht="18" customHeight="1" x14ac:dyDescent="0.2">
      <c r="A4" s="96"/>
      <c r="B4" s="96"/>
      <c r="C4" s="96"/>
      <c r="D4" s="95"/>
      <c r="E4" s="96"/>
      <c r="F4" s="96"/>
      <c r="G4" s="96"/>
    </row>
    <row r="5" spans="1:7" ht="18" customHeight="1" x14ac:dyDescent="0.2">
      <c r="A5" s="96"/>
      <c r="B5" s="96"/>
      <c r="C5" s="96"/>
      <c r="D5" s="95"/>
      <c r="E5" s="96"/>
      <c r="F5" s="96"/>
      <c r="G5" s="96"/>
    </row>
    <row r="6" spans="1:7" ht="18" customHeight="1" x14ac:dyDescent="0.2">
      <c r="A6" s="96"/>
      <c r="B6" s="96"/>
      <c r="C6" s="96"/>
      <c r="D6" s="95"/>
      <c r="E6" s="96"/>
      <c r="F6" s="96"/>
      <c r="G6" s="96"/>
    </row>
    <row r="7" spans="1:7" ht="18" customHeight="1" x14ac:dyDescent="0.2">
      <c r="A7" s="96"/>
      <c r="B7" s="96"/>
      <c r="C7" s="96"/>
      <c r="D7" s="95"/>
      <c r="E7" s="96"/>
      <c r="F7" s="96"/>
      <c r="G7" s="96"/>
    </row>
    <row r="8" spans="1:7" ht="18" customHeight="1" x14ac:dyDescent="0.2">
      <c r="A8" s="96"/>
      <c r="B8" s="96"/>
      <c r="C8" s="96"/>
      <c r="D8" s="95"/>
      <c r="E8" s="96"/>
      <c r="F8" s="96"/>
      <c r="G8" s="96"/>
    </row>
    <row r="9" spans="1:7" ht="18" customHeight="1" x14ac:dyDescent="0.2">
      <c r="A9" s="96"/>
      <c r="B9" s="96"/>
      <c r="C9" s="96"/>
      <c r="D9" s="95"/>
      <c r="E9" s="96"/>
      <c r="F9" s="96"/>
      <c r="G9" s="96"/>
    </row>
    <row r="10" spans="1:7" ht="18" customHeight="1" x14ac:dyDescent="0.2">
      <c r="A10" s="96"/>
      <c r="B10" s="96"/>
      <c r="C10" s="96"/>
      <c r="D10" s="95"/>
      <c r="E10" s="96"/>
      <c r="F10" s="96"/>
      <c r="G10" s="96"/>
    </row>
    <row r="11" spans="1:7" ht="18" customHeight="1" x14ac:dyDescent="0.2">
      <c r="A11" s="95"/>
      <c r="B11" s="95"/>
      <c r="C11" s="95"/>
      <c r="D11" s="95"/>
      <c r="E11" s="95"/>
      <c r="F11" s="95"/>
      <c r="G11" s="95"/>
    </row>
    <row r="12" spans="1:7" s="100" customFormat="1" ht="18" customHeight="1" x14ac:dyDescent="0.25">
      <c r="A12" s="98" t="s">
        <v>31</v>
      </c>
      <c r="B12" s="98" t="s">
        <v>28</v>
      </c>
      <c r="C12" s="98" t="s">
        <v>29</v>
      </c>
      <c r="D12" s="99"/>
      <c r="E12" s="98" t="s">
        <v>32</v>
      </c>
      <c r="F12" s="98" t="s">
        <v>28</v>
      </c>
      <c r="G12" s="98" t="s">
        <v>29</v>
      </c>
    </row>
    <row r="13" spans="1:7" ht="18" customHeight="1" x14ac:dyDescent="0.2">
      <c r="A13" s="96"/>
      <c r="B13" s="96"/>
      <c r="C13" s="96"/>
      <c r="D13" s="95"/>
      <c r="E13" s="96"/>
      <c r="F13" s="96"/>
      <c r="G13" s="96"/>
    </row>
    <row r="14" spans="1:7" ht="18" customHeight="1" x14ac:dyDescent="0.2">
      <c r="A14" s="96"/>
      <c r="B14" s="96"/>
      <c r="C14" s="96"/>
      <c r="D14" s="95"/>
      <c r="E14" s="96"/>
      <c r="F14" s="96"/>
      <c r="G14" s="96"/>
    </row>
    <row r="15" spans="1:7" ht="18" customHeight="1" x14ac:dyDescent="0.2">
      <c r="A15" s="96"/>
      <c r="B15" s="96"/>
      <c r="C15" s="96"/>
      <c r="D15" s="95"/>
      <c r="E15" s="96"/>
      <c r="F15" s="96"/>
      <c r="G15" s="96"/>
    </row>
    <row r="16" spans="1:7" ht="18" customHeight="1" x14ac:dyDescent="0.2">
      <c r="A16" s="96"/>
      <c r="B16" s="96"/>
      <c r="C16" s="96"/>
      <c r="D16" s="95"/>
      <c r="E16" s="96"/>
      <c r="F16" s="96"/>
      <c r="G16" s="96"/>
    </row>
    <row r="17" spans="1:7" ht="18" customHeight="1" x14ac:dyDescent="0.2">
      <c r="A17" s="96"/>
      <c r="B17" s="96"/>
      <c r="C17" s="96"/>
      <c r="D17" s="95"/>
      <c r="E17" s="96"/>
      <c r="F17" s="96"/>
      <c r="G17" s="96"/>
    </row>
    <row r="18" spans="1:7" ht="18" customHeight="1" x14ac:dyDescent="0.2">
      <c r="A18" s="96"/>
      <c r="B18" s="96"/>
      <c r="C18" s="96"/>
      <c r="D18" s="95"/>
      <c r="E18" s="96"/>
      <c r="F18" s="96"/>
      <c r="G18" s="96"/>
    </row>
    <row r="19" spans="1:7" ht="18" customHeight="1" x14ac:dyDescent="0.2">
      <c r="A19" s="96"/>
      <c r="B19" s="96"/>
      <c r="C19" s="96"/>
      <c r="D19" s="95"/>
      <c r="E19" s="96"/>
      <c r="F19" s="96"/>
      <c r="G19" s="96"/>
    </row>
    <row r="20" spans="1:7" ht="18" customHeight="1" x14ac:dyDescent="0.2">
      <c r="A20" s="95"/>
      <c r="B20" s="95"/>
      <c r="C20" s="95"/>
      <c r="D20" s="95"/>
      <c r="E20" s="95"/>
      <c r="F20" s="95"/>
      <c r="G20" s="95"/>
    </row>
    <row r="21" spans="1:7" s="100" customFormat="1" ht="18" customHeight="1" x14ac:dyDescent="0.25">
      <c r="A21" s="98" t="s">
        <v>33</v>
      </c>
      <c r="B21" s="98" t="s">
        <v>28</v>
      </c>
      <c r="C21" s="98" t="s">
        <v>29</v>
      </c>
      <c r="D21" s="99"/>
      <c r="E21" s="98" t="s">
        <v>34</v>
      </c>
      <c r="F21" s="98" t="s">
        <v>28</v>
      </c>
      <c r="G21" s="98" t="s">
        <v>29</v>
      </c>
    </row>
    <row r="22" spans="1:7" ht="18" customHeight="1" x14ac:dyDescent="0.2">
      <c r="A22" s="96"/>
      <c r="B22" s="96"/>
      <c r="C22" s="96"/>
      <c r="D22" s="95"/>
      <c r="E22" s="96"/>
      <c r="F22" s="96"/>
      <c r="G22" s="96"/>
    </row>
    <row r="23" spans="1:7" ht="18" customHeight="1" x14ac:dyDescent="0.2">
      <c r="A23" s="96"/>
      <c r="B23" s="96"/>
      <c r="C23" s="96"/>
      <c r="D23" s="95"/>
      <c r="E23" s="96"/>
      <c r="F23" s="96"/>
      <c r="G23" s="96"/>
    </row>
    <row r="24" spans="1:7" ht="18" customHeight="1" x14ac:dyDescent="0.2">
      <c r="A24" s="96"/>
      <c r="B24" s="96"/>
      <c r="C24" s="96"/>
      <c r="D24" s="95"/>
      <c r="E24" s="96"/>
      <c r="F24" s="96"/>
      <c r="G24" s="96"/>
    </row>
    <row r="25" spans="1:7" ht="18" customHeight="1" x14ac:dyDescent="0.2">
      <c r="A25" s="96"/>
      <c r="B25" s="96"/>
      <c r="C25" s="96"/>
      <c r="D25" s="95"/>
      <c r="E25" s="96"/>
      <c r="F25" s="96"/>
      <c r="G25" s="96"/>
    </row>
    <row r="26" spans="1:7" ht="18" customHeight="1" x14ac:dyDescent="0.2">
      <c r="A26" s="96"/>
      <c r="B26" s="96"/>
      <c r="C26" s="96"/>
      <c r="D26" s="95"/>
      <c r="E26" s="96"/>
      <c r="F26" s="96"/>
      <c r="G26" s="96"/>
    </row>
    <row r="27" spans="1:7" ht="18" customHeight="1" x14ac:dyDescent="0.2">
      <c r="A27" s="96"/>
      <c r="B27" s="96"/>
      <c r="C27" s="96"/>
      <c r="D27" s="95"/>
      <c r="E27" s="96"/>
      <c r="F27" s="96"/>
      <c r="G27" s="96"/>
    </row>
    <row r="28" spans="1:7" ht="18" customHeight="1" x14ac:dyDescent="0.2">
      <c r="A28" s="96"/>
      <c r="B28" s="96"/>
      <c r="C28" s="96"/>
      <c r="D28" s="95"/>
      <c r="E28" s="96"/>
      <c r="F28" s="96"/>
      <c r="G28" s="96"/>
    </row>
    <row r="29" spans="1:7" x14ac:dyDescent="0.2">
      <c r="A29" s="95"/>
      <c r="B29" s="95"/>
      <c r="C29" s="95"/>
      <c r="D29" s="95"/>
      <c r="E29" s="95"/>
      <c r="F29" s="95"/>
      <c r="G29" s="95"/>
    </row>
  </sheetData>
  <phoneticPr fontId="72" type="noConversion"/>
  <printOptions horizontalCentered="1"/>
  <pageMargins left="0.59055118110236227" right="0.59055118110236227" top="0.78740157480314965" bottom="0.59055118110236227" header="0.51181102362204722" footer="0.51181102362204722"/>
  <pageSetup paperSize="9" orientation="landscape" horizontalDpi="300" verticalDpi="300" r:id="rId1"/>
  <headerFooter alignWithMargins="0"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rgb="FF92D050"/>
  </sheetPr>
  <dimension ref="A1:K44"/>
  <sheetViews>
    <sheetView workbookViewId="0">
      <selection activeCell="G13" sqref="G13"/>
    </sheetView>
  </sheetViews>
  <sheetFormatPr baseColWidth="10" defaultRowHeight="13.2" x14ac:dyDescent="0.25"/>
  <cols>
    <col min="1" max="1" width="11.44140625" style="16"/>
    <col min="2" max="2" width="11.44140625" style="22"/>
    <col min="3" max="3" width="11.44140625" style="28"/>
    <col min="4" max="4" width="12.44140625" style="23" hidden="1" customWidth="1"/>
    <col min="5" max="5" width="2.88671875" style="10" customWidth="1"/>
    <col min="6" max="6" width="12.33203125" style="28" customWidth="1"/>
    <col min="7" max="7" width="11.44140625" style="29"/>
    <col min="8" max="8" width="11.44140625" style="16"/>
  </cols>
  <sheetData>
    <row r="1" spans="1:11" ht="15.6" x14ac:dyDescent="0.3">
      <c r="A1" s="14" t="s">
        <v>35</v>
      </c>
      <c r="B1" s="17"/>
      <c r="C1" s="24"/>
      <c r="D1" s="18"/>
      <c r="E1" s="8"/>
      <c r="F1" s="24"/>
      <c r="G1" s="25"/>
      <c r="H1" s="14"/>
      <c r="I1" s="150" t="s">
        <v>36</v>
      </c>
    </row>
    <row r="2" spans="1:11" ht="13.8" thickBot="1" x14ac:dyDescent="0.3">
      <c r="A2" s="15"/>
      <c r="B2" s="19"/>
      <c r="C2" s="26"/>
      <c r="D2" s="20"/>
      <c r="E2" s="9"/>
      <c r="F2" s="26"/>
      <c r="G2" s="27"/>
      <c r="H2" s="15"/>
      <c r="I2" s="7"/>
    </row>
    <row r="3" spans="1:11" ht="16.2" thickBot="1" x14ac:dyDescent="0.3">
      <c r="A3" s="33" t="s">
        <v>19</v>
      </c>
      <c r="B3" s="227" t="s">
        <v>805</v>
      </c>
      <c r="C3" s="228" t="s">
        <v>806</v>
      </c>
      <c r="D3" s="21" t="s">
        <v>37</v>
      </c>
      <c r="E3" s="184"/>
      <c r="F3" s="183" t="s">
        <v>802</v>
      </c>
      <c r="G3" s="32" t="s">
        <v>807</v>
      </c>
      <c r="H3" s="33" t="s">
        <v>19</v>
      </c>
      <c r="I3" s="11"/>
      <c r="K3" s="228" t="s">
        <v>627</v>
      </c>
    </row>
    <row r="4" spans="1:11" ht="15.6" x14ac:dyDescent="0.3">
      <c r="A4" s="34">
        <v>40</v>
      </c>
      <c r="B4" s="229">
        <v>0.1</v>
      </c>
      <c r="C4" s="345">
        <v>0.1</v>
      </c>
      <c r="D4" s="149">
        <v>0.1</v>
      </c>
      <c r="E4"/>
      <c r="F4" s="231">
        <v>1</v>
      </c>
      <c r="G4" s="256">
        <v>0.1</v>
      </c>
      <c r="H4" s="34">
        <v>1</v>
      </c>
      <c r="K4" s="229">
        <v>0.1</v>
      </c>
    </row>
    <row r="5" spans="1:11" ht="15.6" x14ac:dyDescent="0.3">
      <c r="A5" s="34">
        <v>39</v>
      </c>
      <c r="B5" s="192">
        <v>7</v>
      </c>
      <c r="C5" s="346">
        <v>1.1399999999999999</v>
      </c>
      <c r="D5" s="148">
        <v>29.401</v>
      </c>
      <c r="E5"/>
      <c r="F5" s="189">
        <v>1.6</v>
      </c>
      <c r="G5" s="190">
        <v>1.5</v>
      </c>
      <c r="H5" s="34">
        <v>2</v>
      </c>
      <c r="K5" s="192">
        <v>4.4009999999999998</v>
      </c>
    </row>
    <row r="6" spans="1:11" ht="15.6" x14ac:dyDescent="0.3">
      <c r="A6" s="34">
        <v>38</v>
      </c>
      <c r="B6" s="188">
        <v>7.1</v>
      </c>
      <c r="C6" s="347">
        <v>1.1599999999999999</v>
      </c>
      <c r="D6" s="148">
        <v>29.601000000000003</v>
      </c>
      <c r="E6"/>
      <c r="F6" s="189">
        <v>1.7</v>
      </c>
      <c r="G6" s="190">
        <v>1.75</v>
      </c>
      <c r="H6" s="34">
        <v>3</v>
      </c>
      <c r="K6" s="188">
        <v>4.5010000000000003</v>
      </c>
    </row>
    <row r="7" spans="1:11" ht="15.6" x14ac:dyDescent="0.3">
      <c r="A7" s="34">
        <v>37</v>
      </c>
      <c r="B7" s="192">
        <v>7.2</v>
      </c>
      <c r="C7" s="346">
        <v>1.18</v>
      </c>
      <c r="D7" s="148">
        <v>29.801000000000002</v>
      </c>
      <c r="E7"/>
      <c r="F7" s="189">
        <v>1.8</v>
      </c>
      <c r="G7" s="190">
        <v>2</v>
      </c>
      <c r="H7" s="34">
        <v>4</v>
      </c>
      <c r="K7" s="188">
        <v>4.601</v>
      </c>
    </row>
    <row r="8" spans="1:11" ht="15.6" x14ac:dyDescent="0.3">
      <c r="A8" s="34">
        <v>36</v>
      </c>
      <c r="B8" s="188">
        <v>7.3</v>
      </c>
      <c r="C8" s="347">
        <v>1.2</v>
      </c>
      <c r="D8" s="148">
        <v>30.001000000000001</v>
      </c>
      <c r="E8"/>
      <c r="F8" s="189">
        <v>1.9</v>
      </c>
      <c r="G8" s="190">
        <v>2.25</v>
      </c>
      <c r="H8" s="34">
        <v>5</v>
      </c>
      <c r="K8" s="188">
        <v>4.7009999999999996</v>
      </c>
    </row>
    <row r="9" spans="1:11" ht="15.6" x14ac:dyDescent="0.3">
      <c r="A9" s="34">
        <v>35</v>
      </c>
      <c r="B9" s="192">
        <v>7.4</v>
      </c>
      <c r="C9" s="346">
        <v>1.22</v>
      </c>
      <c r="D9" s="148">
        <v>30.501000000000001</v>
      </c>
      <c r="E9"/>
      <c r="F9" s="189">
        <v>2</v>
      </c>
      <c r="G9" s="190">
        <v>2.5</v>
      </c>
      <c r="H9" s="34">
        <v>6</v>
      </c>
      <c r="K9" s="188">
        <v>4.7510000000000003</v>
      </c>
    </row>
    <row r="10" spans="1:11" ht="15.6" x14ac:dyDescent="0.3">
      <c r="A10" s="34">
        <v>34</v>
      </c>
      <c r="B10" s="188">
        <v>7.5</v>
      </c>
      <c r="C10" s="347">
        <v>1.24</v>
      </c>
      <c r="D10" s="148">
        <v>31.001000000000001</v>
      </c>
      <c r="E10"/>
      <c r="F10" s="189">
        <v>2.1</v>
      </c>
      <c r="G10" s="190">
        <v>2.75</v>
      </c>
      <c r="H10" s="34">
        <v>7</v>
      </c>
      <c r="K10" s="188">
        <v>4.8010000000000002</v>
      </c>
    </row>
    <row r="11" spans="1:11" ht="15.6" x14ac:dyDescent="0.3">
      <c r="A11" s="34">
        <v>33</v>
      </c>
      <c r="B11" s="192">
        <v>7.6</v>
      </c>
      <c r="C11" s="346">
        <v>1.26</v>
      </c>
      <c r="D11" s="148">
        <v>31.501000000000001</v>
      </c>
      <c r="E11"/>
      <c r="F11" s="189">
        <v>2.2000000000000002</v>
      </c>
      <c r="G11" s="190">
        <v>3</v>
      </c>
      <c r="H11" s="34">
        <v>8</v>
      </c>
      <c r="K11" s="188">
        <v>4.851</v>
      </c>
    </row>
    <row r="12" spans="1:11" ht="15.6" x14ac:dyDescent="0.3">
      <c r="A12" s="34">
        <v>32</v>
      </c>
      <c r="B12" s="188">
        <v>7.7</v>
      </c>
      <c r="C12" s="347">
        <v>1.28</v>
      </c>
      <c r="D12" s="148">
        <v>32.000999999999998</v>
      </c>
      <c r="E12"/>
      <c r="F12" s="189">
        <v>2.2999999999999998</v>
      </c>
      <c r="G12" s="190">
        <v>3.25</v>
      </c>
      <c r="H12" s="34">
        <v>9</v>
      </c>
      <c r="K12" s="188">
        <v>4.9009999999999998</v>
      </c>
    </row>
    <row r="13" spans="1:11" ht="15.6" x14ac:dyDescent="0.3">
      <c r="A13" s="34">
        <v>31</v>
      </c>
      <c r="B13" s="192">
        <v>7.8</v>
      </c>
      <c r="C13" s="346">
        <v>1.3</v>
      </c>
      <c r="D13" s="148">
        <v>32.500999999999998</v>
      </c>
      <c r="E13"/>
      <c r="F13" s="189">
        <v>2.4</v>
      </c>
      <c r="G13" s="190">
        <v>3.5</v>
      </c>
      <c r="H13" s="34">
        <v>10</v>
      </c>
      <c r="K13" s="188">
        <v>4.9509999999999996</v>
      </c>
    </row>
    <row r="14" spans="1:11" ht="15.6" x14ac:dyDescent="0.3">
      <c r="A14" s="34">
        <v>30</v>
      </c>
      <c r="B14" s="188">
        <v>7.85</v>
      </c>
      <c r="C14" s="347">
        <v>1.32</v>
      </c>
      <c r="D14" s="148">
        <v>33.000999999999998</v>
      </c>
      <c r="E14"/>
      <c r="F14" s="189">
        <v>2.5</v>
      </c>
      <c r="G14" s="190">
        <v>3.75</v>
      </c>
      <c r="H14" s="34">
        <v>11</v>
      </c>
      <c r="K14" s="188">
        <v>5.0010000000000003</v>
      </c>
    </row>
    <row r="15" spans="1:11" ht="15.6" x14ac:dyDescent="0.3">
      <c r="A15" s="34">
        <v>29</v>
      </c>
      <c r="B15" s="192">
        <v>7.9</v>
      </c>
      <c r="C15" s="346">
        <v>1.34</v>
      </c>
      <c r="D15" s="148">
        <v>33.500999999999998</v>
      </c>
      <c r="E15"/>
      <c r="F15" s="189">
        <v>2.6</v>
      </c>
      <c r="G15" s="190">
        <v>4</v>
      </c>
      <c r="H15" s="34">
        <v>12</v>
      </c>
      <c r="K15" s="188">
        <v>5.0510000000000002</v>
      </c>
    </row>
    <row r="16" spans="1:11" ht="15.6" x14ac:dyDescent="0.3">
      <c r="A16" s="34">
        <v>28</v>
      </c>
      <c r="B16" s="188">
        <v>7.95</v>
      </c>
      <c r="C16" s="347">
        <v>1.36</v>
      </c>
      <c r="D16" s="148">
        <v>34.000999999999998</v>
      </c>
      <c r="E16"/>
      <c r="F16" s="189">
        <v>2.7</v>
      </c>
      <c r="G16" s="190">
        <v>4.25</v>
      </c>
      <c r="H16" s="34">
        <v>13</v>
      </c>
      <c r="K16" s="188">
        <v>5.101</v>
      </c>
    </row>
    <row r="17" spans="1:11" ht="15.6" x14ac:dyDescent="0.3">
      <c r="A17" s="34">
        <v>27</v>
      </c>
      <c r="B17" s="192">
        <v>8</v>
      </c>
      <c r="C17" s="346">
        <v>1.38</v>
      </c>
      <c r="D17" s="148">
        <v>34.500999999999998</v>
      </c>
      <c r="E17"/>
      <c r="F17" s="189">
        <v>2.8</v>
      </c>
      <c r="G17" s="190">
        <v>4.5</v>
      </c>
      <c r="H17" s="34">
        <v>14</v>
      </c>
      <c r="K17" s="188">
        <v>5.1509999999999998</v>
      </c>
    </row>
    <row r="18" spans="1:11" ht="15.6" x14ac:dyDescent="0.3">
      <c r="A18" s="34">
        <v>26</v>
      </c>
      <c r="B18" s="188">
        <v>8.0500000000000007</v>
      </c>
      <c r="C18" s="347">
        <v>1.4</v>
      </c>
      <c r="D18" s="148">
        <v>35.000999999999998</v>
      </c>
      <c r="E18"/>
      <c r="F18" s="189">
        <v>2.9</v>
      </c>
      <c r="G18" s="190">
        <v>4.75</v>
      </c>
      <c r="H18" s="34">
        <v>15</v>
      </c>
      <c r="K18" s="188">
        <v>5.2009999999999996</v>
      </c>
    </row>
    <row r="19" spans="1:11" ht="15.6" x14ac:dyDescent="0.3">
      <c r="A19" s="34">
        <v>25</v>
      </c>
      <c r="B19" s="192">
        <v>8.1</v>
      </c>
      <c r="C19" s="346">
        <v>1.42</v>
      </c>
      <c r="D19" s="148">
        <v>35.500999999999998</v>
      </c>
      <c r="E19"/>
      <c r="F19" s="189">
        <v>3</v>
      </c>
      <c r="G19" s="190">
        <v>5</v>
      </c>
      <c r="H19" s="34">
        <v>16</v>
      </c>
      <c r="K19" s="188">
        <v>5.2510000000000003</v>
      </c>
    </row>
    <row r="20" spans="1:11" ht="15.6" x14ac:dyDescent="0.3">
      <c r="A20" s="34">
        <v>24</v>
      </c>
      <c r="B20" s="188">
        <v>8.15</v>
      </c>
      <c r="C20" s="347">
        <v>1.44</v>
      </c>
      <c r="D20" s="148">
        <v>36.000999999999998</v>
      </c>
      <c r="E20"/>
      <c r="F20" s="189">
        <v>3.05</v>
      </c>
      <c r="G20" s="190">
        <v>5.25</v>
      </c>
      <c r="H20" s="34">
        <v>17</v>
      </c>
      <c r="K20" s="188">
        <v>5.3010000000000002</v>
      </c>
    </row>
    <row r="21" spans="1:11" ht="15.6" x14ac:dyDescent="0.3">
      <c r="A21" s="34">
        <v>23</v>
      </c>
      <c r="B21" s="192">
        <v>8.1999999999999993</v>
      </c>
      <c r="C21" s="346">
        <v>1.46</v>
      </c>
      <c r="D21" s="148">
        <v>36.500999999999998</v>
      </c>
      <c r="E21"/>
      <c r="F21" s="189">
        <v>3.1</v>
      </c>
      <c r="G21" s="190">
        <v>5.5</v>
      </c>
      <c r="H21" s="34">
        <v>18</v>
      </c>
      <c r="K21" s="188">
        <v>5.351</v>
      </c>
    </row>
    <row r="22" spans="1:11" ht="15.6" x14ac:dyDescent="0.3">
      <c r="A22" s="34">
        <v>22</v>
      </c>
      <c r="B22" s="188">
        <v>8.25</v>
      </c>
      <c r="C22" s="347">
        <v>1.48</v>
      </c>
      <c r="D22" s="148">
        <v>37.000999999999998</v>
      </c>
      <c r="E22"/>
      <c r="F22" s="189">
        <v>3.15</v>
      </c>
      <c r="G22" s="190">
        <v>5.75</v>
      </c>
      <c r="H22" s="34">
        <v>19</v>
      </c>
      <c r="K22" s="188">
        <v>5.4009999999999998</v>
      </c>
    </row>
    <row r="23" spans="1:11" ht="15.6" x14ac:dyDescent="0.3">
      <c r="A23" s="34">
        <v>21</v>
      </c>
      <c r="B23" s="192">
        <v>8.3000000000000007</v>
      </c>
      <c r="C23" s="346">
        <v>1.5</v>
      </c>
      <c r="D23" s="148">
        <v>37.500999999999998</v>
      </c>
      <c r="E23"/>
      <c r="F23" s="189">
        <v>3.2</v>
      </c>
      <c r="G23" s="190">
        <v>6</v>
      </c>
      <c r="H23" s="34">
        <v>20</v>
      </c>
      <c r="K23" s="188">
        <v>5.4509999999999996</v>
      </c>
    </row>
    <row r="24" spans="1:11" ht="15.6" x14ac:dyDescent="0.3">
      <c r="A24" s="34">
        <v>20</v>
      </c>
      <c r="B24" s="188">
        <v>8.35</v>
      </c>
      <c r="C24" s="347">
        <v>1.52</v>
      </c>
      <c r="D24" s="148">
        <v>38.000999999999998</v>
      </c>
      <c r="E24"/>
      <c r="F24" s="189">
        <v>3.25</v>
      </c>
      <c r="G24" s="190">
        <v>6.25</v>
      </c>
      <c r="H24" s="34">
        <v>21</v>
      </c>
      <c r="K24" s="188">
        <v>5.5010000000000003</v>
      </c>
    </row>
    <row r="25" spans="1:11" ht="15.6" x14ac:dyDescent="0.3">
      <c r="A25" s="34">
        <v>19</v>
      </c>
      <c r="B25" s="192">
        <v>8.4</v>
      </c>
      <c r="C25" s="346">
        <v>1.54</v>
      </c>
      <c r="D25" s="148">
        <v>38.500999999999998</v>
      </c>
      <c r="E25"/>
      <c r="F25" s="189">
        <v>3.3</v>
      </c>
      <c r="G25" s="190">
        <v>6.5</v>
      </c>
      <c r="H25" s="34">
        <v>22</v>
      </c>
      <c r="K25" s="188">
        <v>5.5510000000000002</v>
      </c>
    </row>
    <row r="26" spans="1:11" ht="15.6" x14ac:dyDescent="0.3">
      <c r="A26" s="34">
        <v>18</v>
      </c>
      <c r="B26" s="188">
        <v>8.4499999999999993</v>
      </c>
      <c r="C26" s="347">
        <v>1.56</v>
      </c>
      <c r="D26" s="148">
        <v>39.000999999999998</v>
      </c>
      <c r="E26"/>
      <c r="F26" s="189">
        <v>3.35</v>
      </c>
      <c r="G26" s="190">
        <v>6.75</v>
      </c>
      <c r="H26" s="34">
        <v>23</v>
      </c>
      <c r="K26" s="188">
        <v>5.601</v>
      </c>
    </row>
    <row r="27" spans="1:11" ht="15.6" x14ac:dyDescent="0.3">
      <c r="A27" s="34">
        <v>17</v>
      </c>
      <c r="B27" s="192">
        <v>8.5</v>
      </c>
      <c r="C27" s="346">
        <v>1.58</v>
      </c>
      <c r="D27" s="148">
        <v>39.500999999999998</v>
      </c>
      <c r="E27"/>
      <c r="F27" s="189">
        <v>3.4</v>
      </c>
      <c r="G27" s="190">
        <v>7</v>
      </c>
      <c r="H27" s="34">
        <v>24</v>
      </c>
      <c r="K27" s="188">
        <v>5.6509999999999998</v>
      </c>
    </row>
    <row r="28" spans="1:11" ht="15.6" x14ac:dyDescent="0.3">
      <c r="A28" s="34">
        <v>16</v>
      </c>
      <c r="B28" s="188">
        <v>8.5500000000000007</v>
      </c>
      <c r="C28" s="347">
        <v>2</v>
      </c>
      <c r="D28" s="148">
        <v>40.000999999999998</v>
      </c>
      <c r="E28"/>
      <c r="F28" s="189">
        <v>3.45</v>
      </c>
      <c r="G28" s="190">
        <v>7.25</v>
      </c>
      <c r="H28" s="34">
        <v>25</v>
      </c>
      <c r="K28" s="188">
        <v>5.7009999999999996</v>
      </c>
    </row>
    <row r="29" spans="1:11" ht="15.6" x14ac:dyDescent="0.3">
      <c r="A29" s="34">
        <v>15</v>
      </c>
      <c r="B29" s="192">
        <v>8.6</v>
      </c>
      <c r="C29" s="346">
        <v>2.02</v>
      </c>
      <c r="D29" s="148">
        <v>41.000999999999998</v>
      </c>
      <c r="E29"/>
      <c r="F29" s="189">
        <v>3.5</v>
      </c>
      <c r="G29" s="190">
        <v>7.5</v>
      </c>
      <c r="H29" s="34">
        <v>26</v>
      </c>
      <c r="K29" s="188">
        <v>5.7510000000000003</v>
      </c>
    </row>
    <row r="30" spans="1:11" ht="15.6" x14ac:dyDescent="0.3">
      <c r="A30" s="34">
        <v>14</v>
      </c>
      <c r="B30" s="188">
        <v>8.65</v>
      </c>
      <c r="C30" s="347">
        <v>2.04</v>
      </c>
      <c r="D30" s="148">
        <v>42.000999999999998</v>
      </c>
      <c r="E30"/>
      <c r="F30" s="189">
        <v>3.55</v>
      </c>
      <c r="G30" s="190">
        <v>7.75</v>
      </c>
      <c r="H30" s="34">
        <v>27</v>
      </c>
      <c r="K30" s="188">
        <v>5.8010000000000002</v>
      </c>
    </row>
    <row r="31" spans="1:11" ht="15.6" x14ac:dyDescent="0.3">
      <c r="A31" s="34">
        <v>13</v>
      </c>
      <c r="B31" s="192">
        <v>8.6999999999999993</v>
      </c>
      <c r="C31" s="346">
        <v>2.06</v>
      </c>
      <c r="D31" s="148">
        <v>43.000999999999998</v>
      </c>
      <c r="E31"/>
      <c r="F31" s="189">
        <v>3.6</v>
      </c>
      <c r="G31" s="190">
        <v>8</v>
      </c>
      <c r="H31" s="34">
        <v>28</v>
      </c>
      <c r="K31" s="188">
        <v>5.9009999999999998</v>
      </c>
    </row>
    <row r="32" spans="1:11" ht="15.6" x14ac:dyDescent="0.3">
      <c r="A32" s="34">
        <v>12</v>
      </c>
      <c r="B32" s="188">
        <v>8.75</v>
      </c>
      <c r="C32" s="347">
        <v>2.08</v>
      </c>
      <c r="D32" s="148">
        <v>44.000999999999998</v>
      </c>
      <c r="E32"/>
      <c r="F32" s="189">
        <v>3.65</v>
      </c>
      <c r="G32" s="190">
        <v>8.25</v>
      </c>
      <c r="H32" s="34">
        <v>29</v>
      </c>
      <c r="K32" s="188">
        <v>6.0010000000000003</v>
      </c>
    </row>
    <row r="33" spans="1:11" ht="15.6" x14ac:dyDescent="0.3">
      <c r="A33" s="34">
        <v>11</v>
      </c>
      <c r="B33" s="192">
        <v>8.8000000000000007</v>
      </c>
      <c r="C33" s="346">
        <v>2.1</v>
      </c>
      <c r="D33" s="148">
        <v>45.000999999999998</v>
      </c>
      <c r="E33"/>
      <c r="F33" s="189">
        <v>3.7</v>
      </c>
      <c r="G33" s="190">
        <v>8.5</v>
      </c>
      <c r="H33" s="34">
        <v>30</v>
      </c>
      <c r="K33" s="188">
        <v>6.101</v>
      </c>
    </row>
    <row r="34" spans="1:11" ht="15.6" x14ac:dyDescent="0.3">
      <c r="A34" s="34">
        <v>10</v>
      </c>
      <c r="B34" s="188">
        <v>8.9</v>
      </c>
      <c r="C34" s="347">
        <v>2.12</v>
      </c>
      <c r="D34" s="148">
        <v>46.000999999999998</v>
      </c>
      <c r="E34"/>
      <c r="F34" s="189">
        <v>3.75</v>
      </c>
      <c r="G34" s="190">
        <v>8.75</v>
      </c>
      <c r="H34" s="34">
        <v>31</v>
      </c>
      <c r="K34" s="188">
        <v>6.2009999999999996</v>
      </c>
    </row>
    <row r="35" spans="1:11" ht="15.6" x14ac:dyDescent="0.3">
      <c r="A35" s="34">
        <v>9</v>
      </c>
      <c r="B35" s="192">
        <v>9</v>
      </c>
      <c r="C35" s="346">
        <v>2.14</v>
      </c>
      <c r="D35" s="148">
        <v>47.000999999999998</v>
      </c>
      <c r="E35"/>
      <c r="F35" s="189">
        <v>3.8</v>
      </c>
      <c r="G35" s="190">
        <v>9</v>
      </c>
      <c r="H35" s="34">
        <v>32</v>
      </c>
      <c r="K35" s="188">
        <v>6.3010000000000002</v>
      </c>
    </row>
    <row r="36" spans="1:11" ht="15.6" x14ac:dyDescent="0.3">
      <c r="A36" s="34">
        <v>8</v>
      </c>
      <c r="B36" s="188">
        <v>9.1</v>
      </c>
      <c r="C36" s="347">
        <v>2.16</v>
      </c>
      <c r="D36" s="148">
        <v>48.000999999999998</v>
      </c>
      <c r="E36"/>
      <c r="F36" s="189">
        <v>3.85</v>
      </c>
      <c r="G36" s="190">
        <v>9.25</v>
      </c>
      <c r="H36" s="34">
        <v>33</v>
      </c>
      <c r="K36" s="188">
        <v>6.4009999999999998</v>
      </c>
    </row>
    <row r="37" spans="1:11" ht="15.6" x14ac:dyDescent="0.3">
      <c r="A37" s="34">
        <v>7</v>
      </c>
      <c r="B37" s="192">
        <v>9.1999999999999993</v>
      </c>
      <c r="C37" s="346">
        <v>2.1800000000000002</v>
      </c>
      <c r="D37" s="148">
        <v>50.000999999999998</v>
      </c>
      <c r="E37"/>
      <c r="F37" s="189">
        <v>3.9</v>
      </c>
      <c r="G37" s="190">
        <v>9.5</v>
      </c>
      <c r="H37" s="34">
        <v>34</v>
      </c>
      <c r="K37" s="188">
        <v>6.5010000000000003</v>
      </c>
    </row>
    <row r="38" spans="1:11" ht="15.6" x14ac:dyDescent="0.3">
      <c r="A38" s="34">
        <v>6</v>
      </c>
      <c r="B38" s="188">
        <v>9.3000000000000007</v>
      </c>
      <c r="C38" s="347">
        <v>2.2000000000000002</v>
      </c>
      <c r="D38" s="148">
        <v>52.000999999999998</v>
      </c>
      <c r="E38"/>
      <c r="F38" s="189">
        <v>3.95</v>
      </c>
      <c r="G38" s="190">
        <v>9.75</v>
      </c>
      <c r="H38" s="34">
        <v>35</v>
      </c>
      <c r="K38" s="188">
        <v>6.601</v>
      </c>
    </row>
    <row r="39" spans="1:11" ht="15.6" x14ac:dyDescent="0.3">
      <c r="A39" s="34">
        <v>5</v>
      </c>
      <c r="B39" s="192">
        <v>9.4</v>
      </c>
      <c r="C39" s="346">
        <v>2.2200000000000002</v>
      </c>
      <c r="D39" s="148">
        <v>54.000999999999998</v>
      </c>
      <c r="E39"/>
      <c r="F39" s="189">
        <v>4</v>
      </c>
      <c r="G39" s="190">
        <v>10</v>
      </c>
      <c r="H39" s="34">
        <v>36</v>
      </c>
      <c r="K39" s="188">
        <v>6.8010000000000002</v>
      </c>
    </row>
    <row r="40" spans="1:11" ht="15.6" x14ac:dyDescent="0.3">
      <c r="A40" s="34">
        <v>4</v>
      </c>
      <c r="B40" s="188">
        <v>9.5</v>
      </c>
      <c r="C40" s="347">
        <v>2.2400000000000002</v>
      </c>
      <c r="D40" s="148">
        <v>56.000999999999998</v>
      </c>
      <c r="E40"/>
      <c r="F40" s="189">
        <v>4.05</v>
      </c>
      <c r="G40" s="190">
        <v>10.5</v>
      </c>
      <c r="H40" s="34">
        <v>37</v>
      </c>
      <c r="K40" s="188">
        <v>7.0010000000000003</v>
      </c>
    </row>
    <row r="41" spans="1:11" ht="15.6" x14ac:dyDescent="0.3">
      <c r="A41" s="34">
        <v>3</v>
      </c>
      <c r="B41" s="192">
        <v>9.6</v>
      </c>
      <c r="C41" s="346">
        <v>2.2599999999999998</v>
      </c>
      <c r="D41" s="148">
        <v>58.000999999999998</v>
      </c>
      <c r="E41"/>
      <c r="F41" s="189">
        <v>4.0999999999999996</v>
      </c>
      <c r="G41" s="190">
        <v>11</v>
      </c>
      <c r="H41" s="34">
        <v>38</v>
      </c>
      <c r="K41" s="188">
        <v>7.2510000000000003</v>
      </c>
    </row>
    <row r="42" spans="1:11" ht="15.6" x14ac:dyDescent="0.3">
      <c r="A42" s="34">
        <v>2</v>
      </c>
      <c r="B42" s="188">
        <v>9.6999999999999993</v>
      </c>
      <c r="C42" s="347">
        <v>2.2799999999999998</v>
      </c>
      <c r="D42" s="148">
        <v>60.000999999999998</v>
      </c>
      <c r="E42"/>
      <c r="F42" s="189">
        <v>4.1500000000000004</v>
      </c>
      <c r="G42" s="190">
        <v>11.5</v>
      </c>
      <c r="H42" s="34">
        <v>39</v>
      </c>
      <c r="K42" s="188">
        <v>7.5010000000000003</v>
      </c>
    </row>
    <row r="43" spans="1:11" ht="16.2" thickBot="1" x14ac:dyDescent="0.35">
      <c r="A43" s="35">
        <v>1</v>
      </c>
      <c r="B43" s="192">
        <v>9.8000000000000007</v>
      </c>
      <c r="C43" s="346">
        <v>2.2999999999999998</v>
      </c>
      <c r="D43" s="148">
        <v>62.500999999999998</v>
      </c>
      <c r="E43"/>
      <c r="F43" s="189">
        <v>4.2</v>
      </c>
      <c r="G43" s="191">
        <v>13</v>
      </c>
      <c r="H43" s="35">
        <v>40</v>
      </c>
      <c r="K43" s="188">
        <v>8.0009999999999994</v>
      </c>
    </row>
    <row r="44" spans="1:11" ht="16.2" thickBot="1" x14ac:dyDescent="0.35">
      <c r="A44" s="113">
        <v>0</v>
      </c>
      <c r="B44" s="110" t="s">
        <v>38</v>
      </c>
      <c r="C44" s="110" t="s">
        <v>38</v>
      </c>
      <c r="D44" s="109" t="s">
        <v>38</v>
      </c>
      <c r="F44" s="111" t="s">
        <v>38</v>
      </c>
      <c r="G44" s="112" t="s">
        <v>38</v>
      </c>
      <c r="H44" s="114">
        <v>0</v>
      </c>
      <c r="K44" s="110" t="s">
        <v>38</v>
      </c>
    </row>
  </sheetData>
  <phoneticPr fontId="72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874D-0DBE-4E7D-925C-423AE075F684}">
  <sheetPr codeName="Feuil13"/>
  <dimension ref="A1:B6"/>
  <sheetViews>
    <sheetView workbookViewId="0">
      <selection activeCell="H12" sqref="H12"/>
    </sheetView>
  </sheetViews>
  <sheetFormatPr baseColWidth="10" defaultRowHeight="13.2" x14ac:dyDescent="0.25"/>
  <sheetData>
    <row r="1" spans="1:2" x14ac:dyDescent="0.25">
      <c r="A1" s="3" t="s">
        <v>47</v>
      </c>
      <c r="B1" s="3" t="s">
        <v>49</v>
      </c>
    </row>
    <row r="2" spans="1:2" x14ac:dyDescent="0.25">
      <c r="A2" s="3" t="s">
        <v>42</v>
      </c>
      <c r="B2" s="3" t="s">
        <v>48</v>
      </c>
    </row>
    <row r="3" spans="1:2" x14ac:dyDescent="0.25">
      <c r="A3" s="3" t="s">
        <v>43</v>
      </c>
      <c r="B3" s="3" t="s">
        <v>50</v>
      </c>
    </row>
    <row r="4" spans="1:2" x14ac:dyDescent="0.25">
      <c r="A4" s="3" t="s">
        <v>44</v>
      </c>
      <c r="B4" s="3" t="s">
        <v>51</v>
      </c>
    </row>
    <row r="5" spans="1:2" x14ac:dyDescent="0.25">
      <c r="A5" s="3" t="s">
        <v>45</v>
      </c>
      <c r="B5" s="3" t="s">
        <v>52</v>
      </c>
    </row>
    <row r="6" spans="1:2" x14ac:dyDescent="0.25">
      <c r="A6" s="3" t="s">
        <v>46</v>
      </c>
      <c r="B6" s="3" t="s">
        <v>53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DF5B-A060-4E98-9655-B9C8B5532104}">
  <sheetPr codeName="Feuil14"/>
  <dimension ref="A1:C406"/>
  <sheetViews>
    <sheetView topLeftCell="A50" workbookViewId="0">
      <selection activeCell="A72" sqref="A72"/>
    </sheetView>
  </sheetViews>
  <sheetFormatPr baseColWidth="10" defaultRowHeight="13.2" x14ac:dyDescent="0.25"/>
  <cols>
    <col min="1" max="1" width="51.109375" customWidth="1"/>
    <col min="2" max="2" width="12.109375" customWidth="1"/>
  </cols>
  <sheetData>
    <row r="1" spans="1:3" x14ac:dyDescent="0.25">
      <c r="A1" s="3" t="s">
        <v>472</v>
      </c>
      <c r="B1" s="3" t="s">
        <v>473</v>
      </c>
      <c r="C1" s="3" t="s">
        <v>474</v>
      </c>
    </row>
    <row r="2" spans="1:3" x14ac:dyDescent="0.25">
      <c r="A2" t="s">
        <v>143</v>
      </c>
      <c r="B2">
        <v>2794459</v>
      </c>
      <c r="C2" t="s">
        <v>468</v>
      </c>
    </row>
    <row r="3" spans="1:3" x14ac:dyDescent="0.25">
      <c r="A3" t="s">
        <v>274</v>
      </c>
      <c r="B3">
        <v>2764721</v>
      </c>
      <c r="C3" t="s">
        <v>471</v>
      </c>
    </row>
    <row r="4" spans="1:3" x14ac:dyDescent="0.25">
      <c r="A4" t="s">
        <v>176</v>
      </c>
      <c r="B4">
        <v>2589211</v>
      </c>
      <c r="C4" t="s">
        <v>469</v>
      </c>
    </row>
    <row r="5" spans="1:3" x14ac:dyDescent="0.25">
      <c r="A5" t="s">
        <v>193</v>
      </c>
      <c r="B5">
        <v>2578373</v>
      </c>
      <c r="C5" t="s">
        <v>469</v>
      </c>
    </row>
    <row r="6" spans="1:3" x14ac:dyDescent="0.25">
      <c r="A6" t="s">
        <v>429</v>
      </c>
      <c r="B6">
        <v>2496589</v>
      </c>
      <c r="C6" t="s">
        <v>471</v>
      </c>
    </row>
    <row r="7" spans="1:3" x14ac:dyDescent="0.25">
      <c r="A7" t="s">
        <v>194</v>
      </c>
      <c r="B7">
        <v>2635904</v>
      </c>
      <c r="C7" t="s">
        <v>469</v>
      </c>
    </row>
    <row r="8" spans="1:3" x14ac:dyDescent="0.25">
      <c r="A8" t="s">
        <v>275</v>
      </c>
      <c r="B8">
        <v>2663768</v>
      </c>
      <c r="C8" t="s">
        <v>471</v>
      </c>
    </row>
    <row r="9" spans="1:3" x14ac:dyDescent="0.25">
      <c r="A9" t="s">
        <v>433</v>
      </c>
      <c r="B9">
        <v>2709526</v>
      </c>
      <c r="C9" t="s">
        <v>471</v>
      </c>
    </row>
    <row r="10" spans="1:3" x14ac:dyDescent="0.25">
      <c r="A10" t="s">
        <v>144</v>
      </c>
      <c r="B10">
        <v>2799068</v>
      </c>
      <c r="C10" t="s">
        <v>468</v>
      </c>
    </row>
    <row r="11" spans="1:3" x14ac:dyDescent="0.25">
      <c r="A11" t="s">
        <v>318</v>
      </c>
      <c r="B11">
        <v>2620854</v>
      </c>
      <c r="C11" t="s">
        <v>468</v>
      </c>
    </row>
    <row r="12" spans="1:3" x14ac:dyDescent="0.25">
      <c r="A12" t="s">
        <v>261</v>
      </c>
      <c r="B12">
        <v>2765289</v>
      </c>
      <c r="C12" t="s">
        <v>471</v>
      </c>
    </row>
    <row r="13" spans="1:3" x14ac:dyDescent="0.25">
      <c r="A13" t="s">
        <v>219</v>
      </c>
      <c r="B13">
        <v>2683605</v>
      </c>
      <c r="C13" t="s">
        <v>469</v>
      </c>
    </row>
    <row r="14" spans="1:3" x14ac:dyDescent="0.25">
      <c r="A14" t="s">
        <v>321</v>
      </c>
      <c r="B14">
        <v>2699574</v>
      </c>
      <c r="C14" t="s">
        <v>468</v>
      </c>
    </row>
    <row r="15" spans="1:3" x14ac:dyDescent="0.25">
      <c r="A15" s="3" t="s">
        <v>65</v>
      </c>
      <c r="B15">
        <v>2620777</v>
      </c>
      <c r="C15" t="s">
        <v>468</v>
      </c>
    </row>
    <row r="16" spans="1:3" x14ac:dyDescent="0.25">
      <c r="A16" t="s">
        <v>108</v>
      </c>
      <c r="B16">
        <v>2698363</v>
      </c>
      <c r="C16" t="s">
        <v>468</v>
      </c>
    </row>
    <row r="17" spans="1:3" x14ac:dyDescent="0.25">
      <c r="A17" t="s">
        <v>417</v>
      </c>
      <c r="B17">
        <v>2398669</v>
      </c>
      <c r="C17" t="s">
        <v>469</v>
      </c>
    </row>
    <row r="18" spans="1:3" x14ac:dyDescent="0.25">
      <c r="A18" t="s">
        <v>375</v>
      </c>
      <c r="B18">
        <v>2744273</v>
      </c>
      <c r="C18" t="s">
        <v>469</v>
      </c>
    </row>
    <row r="19" spans="1:3" x14ac:dyDescent="0.25">
      <c r="A19" t="s">
        <v>207</v>
      </c>
      <c r="B19">
        <v>2652590</v>
      </c>
      <c r="C19" t="s">
        <v>469</v>
      </c>
    </row>
    <row r="20" spans="1:3" x14ac:dyDescent="0.25">
      <c r="A20" t="s">
        <v>157</v>
      </c>
      <c r="B20">
        <v>2578351</v>
      </c>
      <c r="C20" t="s">
        <v>469</v>
      </c>
    </row>
    <row r="21" spans="1:3" x14ac:dyDescent="0.25">
      <c r="A21" t="s">
        <v>294</v>
      </c>
      <c r="B21">
        <v>2794139</v>
      </c>
      <c r="C21" t="s">
        <v>468</v>
      </c>
    </row>
    <row r="22" spans="1:3" x14ac:dyDescent="0.25">
      <c r="A22" t="s">
        <v>97</v>
      </c>
      <c r="B22">
        <v>2805605</v>
      </c>
      <c r="C22" t="s">
        <v>468</v>
      </c>
    </row>
    <row r="23" spans="1:3" x14ac:dyDescent="0.25">
      <c r="A23" t="s">
        <v>372</v>
      </c>
      <c r="B23">
        <v>2739240</v>
      </c>
      <c r="C23" t="s">
        <v>469</v>
      </c>
    </row>
    <row r="24" spans="1:3" x14ac:dyDescent="0.25">
      <c r="A24" t="s">
        <v>203</v>
      </c>
      <c r="B24">
        <v>2739236</v>
      </c>
      <c r="C24" t="s">
        <v>469</v>
      </c>
    </row>
    <row r="25" spans="1:3" x14ac:dyDescent="0.25">
      <c r="A25" t="s">
        <v>74</v>
      </c>
      <c r="B25">
        <v>2373913</v>
      </c>
      <c r="C25" t="s">
        <v>468</v>
      </c>
    </row>
    <row r="26" spans="1:3" x14ac:dyDescent="0.25">
      <c r="A26" t="s">
        <v>465</v>
      </c>
      <c r="B26">
        <v>2690431</v>
      </c>
      <c r="C26" t="s">
        <v>471</v>
      </c>
    </row>
    <row r="27" spans="1:3" x14ac:dyDescent="0.25">
      <c r="A27" t="s">
        <v>293</v>
      </c>
      <c r="B27">
        <v>2795332</v>
      </c>
      <c r="C27" t="s">
        <v>468</v>
      </c>
    </row>
    <row r="28" spans="1:3" x14ac:dyDescent="0.25">
      <c r="A28" t="s">
        <v>100</v>
      </c>
      <c r="B28">
        <v>2797533</v>
      </c>
      <c r="C28" t="s">
        <v>468</v>
      </c>
    </row>
    <row r="29" spans="1:3" x14ac:dyDescent="0.25">
      <c r="A29" t="s">
        <v>187</v>
      </c>
      <c r="B29">
        <v>2739302</v>
      </c>
      <c r="C29" t="s">
        <v>469</v>
      </c>
    </row>
    <row r="30" spans="1:3" x14ac:dyDescent="0.25">
      <c r="A30" t="s">
        <v>250</v>
      </c>
      <c r="B30">
        <v>2676810</v>
      </c>
      <c r="C30" t="s">
        <v>471</v>
      </c>
    </row>
    <row r="31" spans="1:3" x14ac:dyDescent="0.25">
      <c r="A31" t="s">
        <v>98</v>
      </c>
      <c r="B31">
        <v>2798878</v>
      </c>
      <c r="C31" t="s">
        <v>468</v>
      </c>
    </row>
    <row r="32" spans="1:3" x14ac:dyDescent="0.25">
      <c r="A32" t="s">
        <v>381</v>
      </c>
      <c r="B32">
        <v>2230894</v>
      </c>
      <c r="C32" t="s">
        <v>469</v>
      </c>
    </row>
    <row r="33" spans="1:3" x14ac:dyDescent="0.25">
      <c r="A33" t="s">
        <v>231</v>
      </c>
      <c r="B33">
        <v>2395239</v>
      </c>
      <c r="C33" t="s">
        <v>469</v>
      </c>
    </row>
    <row r="34" spans="1:3" x14ac:dyDescent="0.25">
      <c r="A34" t="s">
        <v>251</v>
      </c>
      <c r="B34">
        <v>2778066</v>
      </c>
      <c r="C34" t="s">
        <v>471</v>
      </c>
    </row>
    <row r="35" spans="1:3" x14ac:dyDescent="0.25">
      <c r="A35" t="s">
        <v>444</v>
      </c>
      <c r="B35">
        <v>2778122</v>
      </c>
      <c r="C35" t="s">
        <v>471</v>
      </c>
    </row>
    <row r="36" spans="1:3" x14ac:dyDescent="0.25">
      <c r="A36" t="s">
        <v>256</v>
      </c>
      <c r="B36">
        <v>2784393</v>
      </c>
      <c r="C36" t="s">
        <v>471</v>
      </c>
    </row>
    <row r="37" spans="1:3" x14ac:dyDescent="0.25">
      <c r="A37" t="s">
        <v>309</v>
      </c>
      <c r="B37">
        <v>2805241</v>
      </c>
      <c r="C37" t="s">
        <v>468</v>
      </c>
    </row>
    <row r="38" spans="1:3" x14ac:dyDescent="0.25">
      <c r="A38" t="s">
        <v>284</v>
      </c>
      <c r="B38">
        <v>2725743</v>
      </c>
      <c r="C38" t="s">
        <v>471</v>
      </c>
    </row>
    <row r="39" spans="1:3" x14ac:dyDescent="0.25">
      <c r="A39" t="s">
        <v>467</v>
      </c>
      <c r="B39">
        <v>2807163</v>
      </c>
      <c r="C39" t="s">
        <v>471</v>
      </c>
    </row>
    <row r="40" spans="1:3" x14ac:dyDescent="0.25">
      <c r="A40" t="s">
        <v>287</v>
      </c>
      <c r="B40">
        <v>2796442</v>
      </c>
      <c r="C40" t="s">
        <v>468</v>
      </c>
    </row>
    <row r="41" spans="1:3" x14ac:dyDescent="0.25">
      <c r="A41" t="s">
        <v>246</v>
      </c>
      <c r="B41">
        <v>2663797</v>
      </c>
      <c r="C41" t="s">
        <v>471</v>
      </c>
    </row>
    <row r="42" spans="1:3" x14ac:dyDescent="0.25">
      <c r="A42" t="s">
        <v>218</v>
      </c>
      <c r="B42">
        <v>2669998</v>
      </c>
      <c r="C42" t="s">
        <v>469</v>
      </c>
    </row>
    <row r="43" spans="1:3" x14ac:dyDescent="0.25">
      <c r="A43" t="s">
        <v>283</v>
      </c>
      <c r="B43">
        <v>2709764</v>
      </c>
      <c r="C43" t="s">
        <v>471</v>
      </c>
    </row>
    <row r="44" spans="1:3" x14ac:dyDescent="0.25">
      <c r="A44" t="s">
        <v>366</v>
      </c>
      <c r="B44">
        <v>2788314</v>
      </c>
      <c r="C44" t="s">
        <v>469</v>
      </c>
    </row>
    <row r="45" spans="1:3" x14ac:dyDescent="0.25">
      <c r="A45" t="s">
        <v>288</v>
      </c>
      <c r="B45">
        <v>2799612</v>
      </c>
      <c r="C45" t="s">
        <v>468</v>
      </c>
    </row>
    <row r="46" spans="1:3" x14ac:dyDescent="0.25">
      <c r="A46" t="s">
        <v>332</v>
      </c>
      <c r="B46">
        <v>2620856</v>
      </c>
      <c r="C46" t="s">
        <v>468</v>
      </c>
    </row>
    <row r="47" spans="1:3" x14ac:dyDescent="0.25">
      <c r="A47" t="s">
        <v>202</v>
      </c>
      <c r="B47">
        <v>2785602</v>
      </c>
      <c r="C47" t="s">
        <v>469</v>
      </c>
    </row>
    <row r="48" spans="1:3" x14ac:dyDescent="0.25">
      <c r="A48" t="s">
        <v>122</v>
      </c>
      <c r="B48">
        <v>2620586</v>
      </c>
      <c r="C48" t="s">
        <v>468</v>
      </c>
    </row>
    <row r="49" spans="1:3" x14ac:dyDescent="0.25">
      <c r="A49" t="s">
        <v>376</v>
      </c>
      <c r="B49">
        <v>2745147</v>
      </c>
      <c r="C49" t="s">
        <v>469</v>
      </c>
    </row>
    <row r="50" spans="1:3" x14ac:dyDescent="0.25">
      <c r="A50" t="s">
        <v>180</v>
      </c>
      <c r="B50">
        <v>2745146</v>
      </c>
      <c r="C50" t="s">
        <v>469</v>
      </c>
    </row>
    <row r="51" spans="1:3" x14ac:dyDescent="0.25">
      <c r="A51" t="s">
        <v>247</v>
      </c>
      <c r="B51">
        <v>2776791</v>
      </c>
      <c r="C51" t="s">
        <v>471</v>
      </c>
    </row>
    <row r="52" spans="1:3" x14ac:dyDescent="0.25">
      <c r="A52" t="s">
        <v>266</v>
      </c>
      <c r="B52">
        <v>2807164</v>
      </c>
      <c r="C52" t="s">
        <v>471</v>
      </c>
    </row>
    <row r="53" spans="1:3" x14ac:dyDescent="0.25">
      <c r="A53" t="s">
        <v>278</v>
      </c>
      <c r="B53">
        <v>2559883</v>
      </c>
      <c r="C53" t="s">
        <v>471</v>
      </c>
    </row>
    <row r="54" spans="1:3" x14ac:dyDescent="0.25">
      <c r="A54" t="s">
        <v>408</v>
      </c>
      <c r="B54">
        <v>2666861</v>
      </c>
      <c r="C54" t="s">
        <v>469</v>
      </c>
    </row>
    <row r="55" spans="1:3" x14ac:dyDescent="0.25">
      <c r="A55" t="s">
        <v>286</v>
      </c>
      <c r="B55">
        <v>2321713</v>
      </c>
      <c r="C55" t="s">
        <v>468</v>
      </c>
    </row>
    <row r="56" spans="1:3" x14ac:dyDescent="0.25">
      <c r="A56" t="s">
        <v>361</v>
      </c>
      <c r="B56">
        <v>2666939</v>
      </c>
      <c r="C56" t="s">
        <v>469</v>
      </c>
    </row>
    <row r="57" spans="1:3" x14ac:dyDescent="0.25">
      <c r="A57" t="s">
        <v>328</v>
      </c>
      <c r="B57">
        <v>2620857</v>
      </c>
      <c r="C57" t="s">
        <v>468</v>
      </c>
    </row>
    <row r="58" spans="1:3" x14ac:dyDescent="0.25">
      <c r="A58" t="s">
        <v>391</v>
      </c>
      <c r="B58">
        <v>2291050</v>
      </c>
      <c r="C58" t="s">
        <v>469</v>
      </c>
    </row>
    <row r="59" spans="1:3" x14ac:dyDescent="0.25">
      <c r="A59" t="s">
        <v>317</v>
      </c>
      <c r="B59">
        <v>2378111</v>
      </c>
      <c r="C59" t="s">
        <v>468</v>
      </c>
    </row>
    <row r="60" spans="1:3" x14ac:dyDescent="0.25">
      <c r="A60" t="s">
        <v>135</v>
      </c>
      <c r="B60">
        <v>2798850</v>
      </c>
      <c r="C60" t="s">
        <v>468</v>
      </c>
    </row>
    <row r="61" spans="1:3" x14ac:dyDescent="0.25">
      <c r="A61" t="s">
        <v>87</v>
      </c>
      <c r="B61">
        <v>2701035</v>
      </c>
      <c r="C61" t="s">
        <v>468</v>
      </c>
    </row>
    <row r="62" spans="1:3" x14ac:dyDescent="0.25">
      <c r="A62" t="s">
        <v>374</v>
      </c>
      <c r="B62">
        <v>2786517</v>
      </c>
      <c r="C62" t="s">
        <v>469</v>
      </c>
    </row>
    <row r="63" spans="1:3" x14ac:dyDescent="0.25">
      <c r="A63" t="s">
        <v>323</v>
      </c>
      <c r="B63">
        <v>2794331</v>
      </c>
      <c r="C63" t="s">
        <v>468</v>
      </c>
    </row>
    <row r="64" spans="1:3" x14ac:dyDescent="0.25">
      <c r="A64" t="s">
        <v>167</v>
      </c>
      <c r="B64">
        <v>2510118</v>
      </c>
      <c r="C64" t="s">
        <v>469</v>
      </c>
    </row>
    <row r="65" spans="1:3" x14ac:dyDescent="0.25">
      <c r="A65" t="s">
        <v>127</v>
      </c>
      <c r="B65">
        <v>2620887</v>
      </c>
      <c r="C65" t="s">
        <v>468</v>
      </c>
    </row>
    <row r="66" spans="1:3" x14ac:dyDescent="0.25">
      <c r="A66" t="s">
        <v>281</v>
      </c>
      <c r="B66">
        <v>2523506</v>
      </c>
      <c r="C66" t="s">
        <v>471</v>
      </c>
    </row>
    <row r="67" spans="1:3" x14ac:dyDescent="0.25">
      <c r="A67" t="s">
        <v>216</v>
      </c>
      <c r="B67">
        <v>2402238</v>
      </c>
      <c r="C67" t="s">
        <v>469</v>
      </c>
    </row>
    <row r="68" spans="1:3" x14ac:dyDescent="0.25">
      <c r="A68" t="s">
        <v>344</v>
      </c>
      <c r="B68">
        <v>2468470</v>
      </c>
      <c r="C68" t="s">
        <v>469</v>
      </c>
    </row>
    <row r="69" spans="1:3" x14ac:dyDescent="0.25">
      <c r="A69" t="s">
        <v>395</v>
      </c>
      <c r="B69">
        <v>2696004</v>
      </c>
      <c r="C69" t="s">
        <v>469</v>
      </c>
    </row>
    <row r="70" spans="1:3" x14ac:dyDescent="0.25">
      <c r="A70" t="s">
        <v>273</v>
      </c>
      <c r="B70">
        <v>2663817</v>
      </c>
      <c r="C70" t="s">
        <v>471</v>
      </c>
    </row>
    <row r="71" spans="1:3" x14ac:dyDescent="0.25">
      <c r="A71" t="s">
        <v>253</v>
      </c>
      <c r="B71">
        <v>2802817</v>
      </c>
      <c r="C71" t="s">
        <v>471</v>
      </c>
    </row>
    <row r="72" spans="1:3" x14ac:dyDescent="0.25">
      <c r="A72" t="s">
        <v>177</v>
      </c>
      <c r="B72">
        <v>2560277</v>
      </c>
      <c r="C72" t="s">
        <v>469</v>
      </c>
    </row>
    <row r="73" spans="1:3" x14ac:dyDescent="0.25">
      <c r="A73" t="s">
        <v>458</v>
      </c>
      <c r="B73">
        <v>2807180</v>
      </c>
      <c r="C73" t="s">
        <v>471</v>
      </c>
    </row>
    <row r="74" spans="1:3" x14ac:dyDescent="0.25">
      <c r="A74" t="s">
        <v>185</v>
      </c>
      <c r="B74">
        <v>2666876</v>
      </c>
      <c r="C74" t="s">
        <v>469</v>
      </c>
    </row>
    <row r="75" spans="1:3" x14ac:dyDescent="0.25">
      <c r="A75" t="s">
        <v>128</v>
      </c>
      <c r="B75">
        <v>2488960</v>
      </c>
      <c r="C75" t="s">
        <v>468</v>
      </c>
    </row>
    <row r="76" spans="1:3" x14ac:dyDescent="0.25">
      <c r="A76" s="3" t="s">
        <v>66</v>
      </c>
      <c r="B76">
        <v>2794460</v>
      </c>
      <c r="C76" t="s">
        <v>468</v>
      </c>
    </row>
    <row r="77" spans="1:3" x14ac:dyDescent="0.25">
      <c r="A77" t="s">
        <v>88</v>
      </c>
      <c r="B77">
        <v>2802766</v>
      </c>
      <c r="C77" t="s">
        <v>468</v>
      </c>
    </row>
    <row r="78" spans="1:3" x14ac:dyDescent="0.25">
      <c r="A78" t="s">
        <v>112</v>
      </c>
      <c r="B78">
        <v>2620752</v>
      </c>
      <c r="C78" t="s">
        <v>468</v>
      </c>
    </row>
    <row r="79" spans="1:3" x14ac:dyDescent="0.25">
      <c r="A79" t="s">
        <v>101</v>
      </c>
      <c r="B79">
        <v>2799609</v>
      </c>
      <c r="C79" t="s">
        <v>468</v>
      </c>
    </row>
    <row r="80" spans="1:3" x14ac:dyDescent="0.25">
      <c r="A80" t="s">
        <v>114</v>
      </c>
      <c r="B80">
        <v>2708992</v>
      </c>
      <c r="C80" t="s">
        <v>468</v>
      </c>
    </row>
    <row r="81" spans="1:3" x14ac:dyDescent="0.25">
      <c r="A81" t="s">
        <v>146</v>
      </c>
      <c r="B81">
        <v>2708993</v>
      </c>
      <c r="C81" t="s">
        <v>468</v>
      </c>
    </row>
    <row r="82" spans="1:3" x14ac:dyDescent="0.25">
      <c r="A82" t="s">
        <v>124</v>
      </c>
      <c r="B82">
        <v>2796441</v>
      </c>
      <c r="C82" t="s">
        <v>468</v>
      </c>
    </row>
    <row r="83" spans="1:3" x14ac:dyDescent="0.25">
      <c r="A83" t="s">
        <v>230</v>
      </c>
      <c r="B83">
        <v>2785449</v>
      </c>
      <c r="C83" t="s">
        <v>469</v>
      </c>
    </row>
    <row r="84" spans="1:3" x14ac:dyDescent="0.25">
      <c r="A84" t="s">
        <v>83</v>
      </c>
      <c r="B84">
        <v>2798456</v>
      </c>
      <c r="C84" t="s">
        <v>468</v>
      </c>
    </row>
    <row r="85" spans="1:3" x14ac:dyDescent="0.25">
      <c r="A85" t="s">
        <v>382</v>
      </c>
      <c r="B85">
        <v>2230924</v>
      </c>
      <c r="C85" t="s">
        <v>469</v>
      </c>
    </row>
    <row r="86" spans="1:3" x14ac:dyDescent="0.25">
      <c r="A86" t="s">
        <v>337</v>
      </c>
      <c r="B86">
        <v>2789792</v>
      </c>
      <c r="C86" t="s">
        <v>469</v>
      </c>
    </row>
    <row r="87" spans="1:3" x14ac:dyDescent="0.25">
      <c r="A87" t="s">
        <v>200</v>
      </c>
      <c r="B87">
        <v>2736976</v>
      </c>
      <c r="C87" t="s">
        <v>469</v>
      </c>
    </row>
    <row r="88" spans="1:3" x14ac:dyDescent="0.25">
      <c r="A88" t="s">
        <v>182</v>
      </c>
      <c r="B88">
        <v>2785676</v>
      </c>
      <c r="C88" t="s">
        <v>469</v>
      </c>
    </row>
    <row r="89" spans="1:3" x14ac:dyDescent="0.25">
      <c r="A89" t="s">
        <v>291</v>
      </c>
      <c r="B89">
        <v>2795333</v>
      </c>
      <c r="C89" t="s">
        <v>468</v>
      </c>
    </row>
    <row r="90" spans="1:3" x14ac:dyDescent="0.25">
      <c r="A90" t="s">
        <v>104</v>
      </c>
      <c r="B90">
        <v>2805957</v>
      </c>
      <c r="C90" t="s">
        <v>468</v>
      </c>
    </row>
    <row r="91" spans="1:3" x14ac:dyDescent="0.25">
      <c r="A91" t="s">
        <v>308</v>
      </c>
      <c r="B91">
        <v>2699546</v>
      </c>
      <c r="C91" t="s">
        <v>468</v>
      </c>
    </row>
    <row r="92" spans="1:3" x14ac:dyDescent="0.25">
      <c r="A92" t="s">
        <v>130</v>
      </c>
      <c r="B92">
        <v>2620754</v>
      </c>
      <c r="C92" t="s">
        <v>468</v>
      </c>
    </row>
    <row r="93" spans="1:3" x14ac:dyDescent="0.25">
      <c r="A93" t="s">
        <v>396</v>
      </c>
      <c r="B93">
        <v>2785621</v>
      </c>
      <c r="C93" t="s">
        <v>469</v>
      </c>
    </row>
    <row r="94" spans="1:3" x14ac:dyDescent="0.25">
      <c r="A94" t="s">
        <v>360</v>
      </c>
      <c r="B94">
        <v>2667054</v>
      </c>
      <c r="C94" t="s">
        <v>469</v>
      </c>
    </row>
    <row r="95" spans="1:3" x14ac:dyDescent="0.25">
      <c r="A95" t="s">
        <v>394</v>
      </c>
      <c r="B95">
        <v>2230929</v>
      </c>
      <c r="C95" t="s">
        <v>469</v>
      </c>
    </row>
    <row r="96" spans="1:3" x14ac:dyDescent="0.25">
      <c r="A96" t="s">
        <v>243</v>
      </c>
      <c r="B96">
        <v>2784462</v>
      </c>
      <c r="C96" t="s">
        <v>470</v>
      </c>
    </row>
    <row r="97" spans="1:3" x14ac:dyDescent="0.25">
      <c r="A97" t="s">
        <v>335</v>
      </c>
      <c r="B97">
        <v>2793902</v>
      </c>
      <c r="C97" t="s">
        <v>468</v>
      </c>
    </row>
    <row r="98" spans="1:3" x14ac:dyDescent="0.25">
      <c r="A98" t="s">
        <v>102</v>
      </c>
      <c r="B98">
        <v>2797328</v>
      </c>
      <c r="C98" t="s">
        <v>468</v>
      </c>
    </row>
    <row r="99" spans="1:3" x14ac:dyDescent="0.25">
      <c r="A99" t="s">
        <v>241</v>
      </c>
      <c r="B99">
        <v>2577406</v>
      </c>
      <c r="C99" t="s">
        <v>470</v>
      </c>
    </row>
    <row r="100" spans="1:3" x14ac:dyDescent="0.25">
      <c r="A100" t="s">
        <v>115</v>
      </c>
      <c r="B100">
        <v>2794461</v>
      </c>
      <c r="C100" t="s">
        <v>468</v>
      </c>
    </row>
    <row r="101" spans="1:3" x14ac:dyDescent="0.25">
      <c r="A101" t="s">
        <v>460</v>
      </c>
      <c r="B101">
        <v>2219638</v>
      </c>
      <c r="C101" t="s">
        <v>471</v>
      </c>
    </row>
    <row r="102" spans="1:3" x14ac:dyDescent="0.25">
      <c r="A102" t="s">
        <v>183</v>
      </c>
      <c r="B102">
        <v>2317105</v>
      </c>
      <c r="C102" t="s">
        <v>469</v>
      </c>
    </row>
    <row r="103" spans="1:3" x14ac:dyDescent="0.25">
      <c r="A103" t="s">
        <v>153</v>
      </c>
      <c r="B103">
        <v>2788275</v>
      </c>
      <c r="C103" t="s">
        <v>469</v>
      </c>
    </row>
    <row r="104" spans="1:3" x14ac:dyDescent="0.25">
      <c r="A104" t="s">
        <v>404</v>
      </c>
      <c r="B104">
        <v>2766468</v>
      </c>
      <c r="C104" t="s">
        <v>469</v>
      </c>
    </row>
    <row r="105" spans="1:3" x14ac:dyDescent="0.25">
      <c r="A105" t="s">
        <v>170</v>
      </c>
      <c r="B105">
        <v>2757620</v>
      </c>
      <c r="C105" t="s">
        <v>469</v>
      </c>
    </row>
    <row r="106" spans="1:3" x14ac:dyDescent="0.25">
      <c r="A106" t="s">
        <v>259</v>
      </c>
      <c r="B106">
        <v>2765301</v>
      </c>
      <c r="C106" t="s">
        <v>471</v>
      </c>
    </row>
    <row r="107" spans="1:3" x14ac:dyDescent="0.25">
      <c r="A107" t="s">
        <v>345</v>
      </c>
      <c r="B107">
        <v>2667019</v>
      </c>
      <c r="C107" t="s">
        <v>469</v>
      </c>
    </row>
    <row r="108" spans="1:3" x14ac:dyDescent="0.25">
      <c r="A108" t="s">
        <v>220</v>
      </c>
      <c r="B108">
        <v>2670583</v>
      </c>
      <c r="C108" t="s">
        <v>469</v>
      </c>
    </row>
    <row r="109" spans="1:3" x14ac:dyDescent="0.25">
      <c r="A109" t="s">
        <v>346</v>
      </c>
      <c r="B109">
        <v>2570385</v>
      </c>
      <c r="C109" t="s">
        <v>469</v>
      </c>
    </row>
    <row r="110" spans="1:3" x14ac:dyDescent="0.25">
      <c r="A110" t="s">
        <v>155</v>
      </c>
      <c r="B110">
        <v>2800252</v>
      </c>
      <c r="C110" t="s">
        <v>469</v>
      </c>
    </row>
    <row r="111" spans="1:3" x14ac:dyDescent="0.25">
      <c r="A111" t="s">
        <v>265</v>
      </c>
      <c r="B111">
        <v>2781732</v>
      </c>
      <c r="C111" t="s">
        <v>471</v>
      </c>
    </row>
    <row r="112" spans="1:3" x14ac:dyDescent="0.25">
      <c r="A112" t="s">
        <v>379</v>
      </c>
      <c r="B112">
        <v>2765525</v>
      </c>
      <c r="C112" t="s">
        <v>469</v>
      </c>
    </row>
    <row r="113" spans="1:3" x14ac:dyDescent="0.25">
      <c r="A113" t="s">
        <v>279</v>
      </c>
      <c r="B113">
        <v>2811698</v>
      </c>
      <c r="C113" t="s">
        <v>471</v>
      </c>
    </row>
    <row r="114" spans="1:3" x14ac:dyDescent="0.25">
      <c r="A114" t="s">
        <v>438</v>
      </c>
      <c r="B114">
        <v>2765010</v>
      </c>
      <c r="C114" t="s">
        <v>471</v>
      </c>
    </row>
    <row r="115" spans="1:3" x14ac:dyDescent="0.25">
      <c r="A115" t="s">
        <v>145</v>
      </c>
      <c r="B115">
        <v>2701932</v>
      </c>
      <c r="C115" t="s">
        <v>468</v>
      </c>
    </row>
    <row r="116" spans="1:3" x14ac:dyDescent="0.25">
      <c r="A116" t="s">
        <v>357</v>
      </c>
      <c r="B116">
        <v>2484109</v>
      </c>
      <c r="C116" t="s">
        <v>469</v>
      </c>
    </row>
    <row r="117" spans="1:3" x14ac:dyDescent="0.25">
      <c r="A117" t="s">
        <v>400</v>
      </c>
      <c r="B117">
        <v>2766486</v>
      </c>
      <c r="C117" t="s">
        <v>469</v>
      </c>
    </row>
    <row r="118" spans="1:3" x14ac:dyDescent="0.25">
      <c r="A118" t="s">
        <v>367</v>
      </c>
      <c r="B118">
        <v>2812414</v>
      </c>
      <c r="C118" t="s">
        <v>469</v>
      </c>
    </row>
    <row r="119" spans="1:3" x14ac:dyDescent="0.25">
      <c r="A119" t="s">
        <v>131</v>
      </c>
      <c r="B119">
        <v>2620759</v>
      </c>
      <c r="C119" t="s">
        <v>468</v>
      </c>
    </row>
    <row r="120" spans="1:3" x14ac:dyDescent="0.25">
      <c r="A120" t="s">
        <v>411</v>
      </c>
      <c r="B120">
        <v>2753921</v>
      </c>
      <c r="C120" t="s">
        <v>469</v>
      </c>
    </row>
    <row r="121" spans="1:3" x14ac:dyDescent="0.25">
      <c r="A121" t="s">
        <v>427</v>
      </c>
      <c r="B121">
        <v>2586075</v>
      </c>
      <c r="C121" t="s">
        <v>470</v>
      </c>
    </row>
    <row r="122" spans="1:3" x14ac:dyDescent="0.25">
      <c r="A122" t="s">
        <v>244</v>
      </c>
      <c r="B122">
        <v>2586069</v>
      </c>
      <c r="C122" t="s">
        <v>470</v>
      </c>
    </row>
    <row r="123" spans="1:3" x14ac:dyDescent="0.25">
      <c r="A123" t="s">
        <v>314</v>
      </c>
      <c r="B123">
        <v>2605580</v>
      </c>
      <c r="C123" t="s">
        <v>468</v>
      </c>
    </row>
    <row r="124" spans="1:3" x14ac:dyDescent="0.25">
      <c r="A124" t="s">
        <v>208</v>
      </c>
      <c r="B124">
        <v>2669980</v>
      </c>
      <c r="C124" t="s">
        <v>469</v>
      </c>
    </row>
    <row r="125" spans="1:3" x14ac:dyDescent="0.25">
      <c r="A125" t="s">
        <v>389</v>
      </c>
      <c r="B125">
        <v>2669982</v>
      </c>
      <c r="C125" t="s">
        <v>469</v>
      </c>
    </row>
    <row r="126" spans="1:3" x14ac:dyDescent="0.25">
      <c r="A126" t="s">
        <v>324</v>
      </c>
      <c r="B126">
        <v>2426776</v>
      </c>
      <c r="C126" t="s">
        <v>468</v>
      </c>
    </row>
    <row r="127" spans="1:3" x14ac:dyDescent="0.25">
      <c r="A127" t="s">
        <v>359</v>
      </c>
      <c r="B127">
        <v>2376793</v>
      </c>
      <c r="C127" t="s">
        <v>469</v>
      </c>
    </row>
    <row r="128" spans="1:3" x14ac:dyDescent="0.25">
      <c r="A128" t="s">
        <v>358</v>
      </c>
      <c r="B128">
        <v>2497318</v>
      </c>
      <c r="C128" t="s">
        <v>469</v>
      </c>
    </row>
    <row r="129" spans="1:3" x14ac:dyDescent="0.25">
      <c r="A129" t="s">
        <v>119</v>
      </c>
      <c r="B129">
        <v>2698009</v>
      </c>
      <c r="C129" t="s">
        <v>468</v>
      </c>
    </row>
    <row r="130" spans="1:3" x14ac:dyDescent="0.25">
      <c r="A130" t="s">
        <v>342</v>
      </c>
      <c r="B130">
        <v>2549569</v>
      </c>
      <c r="C130" t="s">
        <v>469</v>
      </c>
    </row>
    <row r="131" spans="1:3" x14ac:dyDescent="0.25">
      <c r="A131" t="s">
        <v>300</v>
      </c>
      <c r="B131">
        <v>2699560</v>
      </c>
      <c r="C131" t="s">
        <v>468</v>
      </c>
    </row>
    <row r="132" spans="1:3" x14ac:dyDescent="0.25">
      <c r="A132" t="s">
        <v>398</v>
      </c>
      <c r="B132">
        <v>2788319</v>
      </c>
      <c r="C132" t="s">
        <v>469</v>
      </c>
    </row>
    <row r="133" spans="1:3" x14ac:dyDescent="0.25">
      <c r="A133" t="s">
        <v>264</v>
      </c>
      <c r="B133">
        <v>2810890</v>
      </c>
      <c r="C133" t="s">
        <v>471</v>
      </c>
    </row>
    <row r="134" spans="1:3" x14ac:dyDescent="0.25">
      <c r="A134" t="s">
        <v>443</v>
      </c>
      <c r="B134">
        <v>2792348</v>
      </c>
      <c r="C134" t="s">
        <v>471</v>
      </c>
    </row>
    <row r="135" spans="1:3" x14ac:dyDescent="0.25">
      <c r="A135" t="s">
        <v>456</v>
      </c>
      <c r="B135">
        <v>2591335</v>
      </c>
      <c r="C135" t="s">
        <v>471</v>
      </c>
    </row>
    <row r="136" spans="1:3" x14ac:dyDescent="0.25">
      <c r="A136" t="s">
        <v>118</v>
      </c>
      <c r="B136">
        <v>2797326</v>
      </c>
      <c r="C136" t="s">
        <v>468</v>
      </c>
    </row>
    <row r="137" spans="1:3" x14ac:dyDescent="0.25">
      <c r="A137" t="s">
        <v>233</v>
      </c>
      <c r="B137">
        <v>2786638</v>
      </c>
      <c r="C137" t="s">
        <v>469</v>
      </c>
    </row>
    <row r="138" spans="1:3" x14ac:dyDescent="0.25">
      <c r="A138" t="s">
        <v>387</v>
      </c>
      <c r="B138">
        <v>2568948</v>
      </c>
      <c r="C138" t="s">
        <v>469</v>
      </c>
    </row>
    <row r="139" spans="1:3" x14ac:dyDescent="0.25">
      <c r="A139" t="s">
        <v>439</v>
      </c>
      <c r="B139">
        <v>2782466</v>
      </c>
      <c r="C139" t="s">
        <v>471</v>
      </c>
    </row>
    <row r="140" spans="1:3" x14ac:dyDescent="0.25">
      <c r="A140" t="s">
        <v>292</v>
      </c>
      <c r="B140">
        <v>2699563</v>
      </c>
      <c r="C140" t="s">
        <v>468</v>
      </c>
    </row>
    <row r="141" spans="1:3" x14ac:dyDescent="0.25">
      <c r="A141" t="s">
        <v>401</v>
      </c>
      <c r="B141">
        <v>2785634</v>
      </c>
      <c r="C141" t="s">
        <v>469</v>
      </c>
    </row>
    <row r="142" spans="1:3" x14ac:dyDescent="0.25">
      <c r="A142" t="s">
        <v>373</v>
      </c>
      <c r="B142">
        <v>2376825</v>
      </c>
      <c r="C142" t="s">
        <v>469</v>
      </c>
    </row>
    <row r="143" spans="1:3" x14ac:dyDescent="0.25">
      <c r="A143" t="s">
        <v>109</v>
      </c>
      <c r="B143">
        <v>2803547</v>
      </c>
      <c r="C143" t="s">
        <v>468</v>
      </c>
    </row>
    <row r="144" spans="1:3" x14ac:dyDescent="0.25">
      <c r="A144" t="s">
        <v>84</v>
      </c>
      <c r="B144">
        <v>2798870</v>
      </c>
      <c r="C144" t="s">
        <v>468</v>
      </c>
    </row>
    <row r="145" spans="1:3" x14ac:dyDescent="0.25">
      <c r="A145" t="s">
        <v>110</v>
      </c>
      <c r="B145">
        <v>2802761</v>
      </c>
      <c r="C145" t="s">
        <v>468</v>
      </c>
    </row>
    <row r="146" spans="1:3" x14ac:dyDescent="0.25">
      <c r="A146" t="s">
        <v>188</v>
      </c>
      <c r="B146">
        <v>2786591</v>
      </c>
      <c r="C146" t="s">
        <v>469</v>
      </c>
    </row>
    <row r="147" spans="1:3" x14ac:dyDescent="0.25">
      <c r="A147" t="s">
        <v>179</v>
      </c>
      <c r="B147">
        <v>2582002</v>
      </c>
      <c r="C147" t="s">
        <v>469</v>
      </c>
    </row>
    <row r="148" spans="1:3" x14ac:dyDescent="0.25">
      <c r="A148" t="s">
        <v>384</v>
      </c>
      <c r="B148">
        <v>2397564</v>
      </c>
      <c r="C148" t="s">
        <v>469</v>
      </c>
    </row>
    <row r="149" spans="1:3" x14ac:dyDescent="0.25">
      <c r="A149" t="s">
        <v>138</v>
      </c>
      <c r="B149">
        <v>2799608</v>
      </c>
      <c r="C149" t="s">
        <v>468</v>
      </c>
    </row>
    <row r="150" spans="1:3" x14ac:dyDescent="0.25">
      <c r="A150" t="s">
        <v>120</v>
      </c>
      <c r="B150">
        <v>2526509</v>
      </c>
      <c r="C150" t="s">
        <v>468</v>
      </c>
    </row>
    <row r="151" spans="1:3" x14ac:dyDescent="0.25">
      <c r="A151" t="s">
        <v>141</v>
      </c>
      <c r="B151">
        <v>2526564</v>
      </c>
      <c r="C151" t="s">
        <v>468</v>
      </c>
    </row>
    <row r="152" spans="1:3" x14ac:dyDescent="0.25">
      <c r="A152" t="s">
        <v>166</v>
      </c>
      <c r="B152">
        <v>2488409</v>
      </c>
      <c r="C152" t="s">
        <v>469</v>
      </c>
    </row>
    <row r="153" spans="1:3" x14ac:dyDescent="0.25">
      <c r="A153" t="s">
        <v>369</v>
      </c>
      <c r="B153">
        <v>2143090</v>
      </c>
      <c r="C153" t="s">
        <v>469</v>
      </c>
    </row>
    <row r="154" spans="1:3" x14ac:dyDescent="0.25">
      <c r="A154" t="s">
        <v>213</v>
      </c>
      <c r="B154">
        <v>2666847</v>
      </c>
      <c r="C154" t="s">
        <v>469</v>
      </c>
    </row>
    <row r="155" spans="1:3" x14ac:dyDescent="0.25">
      <c r="A155" t="s">
        <v>341</v>
      </c>
      <c r="B155">
        <v>2489605</v>
      </c>
      <c r="C155" t="s">
        <v>469</v>
      </c>
    </row>
    <row r="156" spans="1:3" x14ac:dyDescent="0.25">
      <c r="A156" t="s">
        <v>338</v>
      </c>
      <c r="B156">
        <v>2580713</v>
      </c>
      <c r="C156" t="s">
        <v>469</v>
      </c>
    </row>
    <row r="157" spans="1:3" x14ac:dyDescent="0.25">
      <c r="A157" s="3" t="s">
        <v>63</v>
      </c>
      <c r="B157">
        <v>2526565</v>
      </c>
      <c r="C157" t="s">
        <v>468</v>
      </c>
    </row>
    <row r="158" spans="1:3" x14ac:dyDescent="0.25">
      <c r="A158" t="s">
        <v>199</v>
      </c>
      <c r="B158">
        <v>2670006</v>
      </c>
      <c r="C158" t="s">
        <v>469</v>
      </c>
    </row>
    <row r="159" spans="1:3" x14ac:dyDescent="0.25">
      <c r="A159" t="s">
        <v>116</v>
      </c>
      <c r="B159">
        <v>2794458</v>
      </c>
      <c r="C159" t="s">
        <v>468</v>
      </c>
    </row>
    <row r="160" spans="1:3" x14ac:dyDescent="0.25">
      <c r="A160" t="s">
        <v>91</v>
      </c>
      <c r="B160">
        <v>2804990</v>
      </c>
      <c r="C160" t="s">
        <v>468</v>
      </c>
    </row>
    <row r="161" spans="1:3" x14ac:dyDescent="0.25">
      <c r="A161" t="s">
        <v>184</v>
      </c>
      <c r="B161">
        <v>2635908</v>
      </c>
      <c r="C161" t="s">
        <v>469</v>
      </c>
    </row>
    <row r="162" spans="1:3" x14ac:dyDescent="0.25">
      <c r="A162" t="s">
        <v>451</v>
      </c>
      <c r="B162">
        <v>2713504</v>
      </c>
      <c r="C162" t="s">
        <v>471</v>
      </c>
    </row>
    <row r="163" spans="1:3" x14ac:dyDescent="0.25">
      <c r="A163" t="s">
        <v>310</v>
      </c>
      <c r="B163">
        <v>2805095</v>
      </c>
      <c r="C163" t="s">
        <v>468</v>
      </c>
    </row>
    <row r="164" spans="1:3" x14ac:dyDescent="0.25">
      <c r="A164" t="s">
        <v>163</v>
      </c>
      <c r="B164">
        <v>2785612</v>
      </c>
      <c r="C164" t="s">
        <v>469</v>
      </c>
    </row>
    <row r="165" spans="1:3" x14ac:dyDescent="0.25">
      <c r="A165" t="s">
        <v>402</v>
      </c>
      <c r="B165">
        <v>2785653</v>
      </c>
      <c r="C165" t="s">
        <v>469</v>
      </c>
    </row>
    <row r="166" spans="1:3" x14ac:dyDescent="0.25">
      <c r="A166" t="s">
        <v>305</v>
      </c>
      <c r="B166">
        <v>2699571</v>
      </c>
      <c r="C166" t="s">
        <v>468</v>
      </c>
    </row>
    <row r="167" spans="1:3" x14ac:dyDescent="0.25">
      <c r="A167" t="s">
        <v>204</v>
      </c>
      <c r="B167">
        <v>2670096</v>
      </c>
      <c r="C167" t="s">
        <v>469</v>
      </c>
    </row>
    <row r="168" spans="1:3" x14ac:dyDescent="0.25">
      <c r="A168" t="s">
        <v>254</v>
      </c>
      <c r="B168">
        <v>2799223</v>
      </c>
      <c r="C168" t="s">
        <v>471</v>
      </c>
    </row>
    <row r="169" spans="1:3" x14ac:dyDescent="0.25">
      <c r="A169" t="s">
        <v>214</v>
      </c>
      <c r="B169">
        <v>2666957</v>
      </c>
      <c r="C169" t="s">
        <v>469</v>
      </c>
    </row>
    <row r="170" spans="1:3" x14ac:dyDescent="0.25">
      <c r="A170" t="s">
        <v>210</v>
      </c>
      <c r="B170">
        <v>2669921</v>
      </c>
      <c r="C170" t="s">
        <v>469</v>
      </c>
    </row>
    <row r="171" spans="1:3" x14ac:dyDescent="0.25">
      <c r="A171" t="s">
        <v>368</v>
      </c>
      <c r="B171">
        <v>2788330</v>
      </c>
      <c r="C171" t="s">
        <v>469</v>
      </c>
    </row>
    <row r="172" spans="1:3" x14ac:dyDescent="0.25">
      <c r="A172" t="s">
        <v>154</v>
      </c>
      <c r="B172">
        <v>2789748</v>
      </c>
      <c r="C172" t="s">
        <v>469</v>
      </c>
    </row>
    <row r="173" spans="1:3" x14ac:dyDescent="0.25">
      <c r="A173" t="s">
        <v>392</v>
      </c>
      <c r="B173">
        <v>2291153</v>
      </c>
      <c r="C173" t="s">
        <v>469</v>
      </c>
    </row>
    <row r="174" spans="1:3" x14ac:dyDescent="0.25">
      <c r="A174" t="s">
        <v>229</v>
      </c>
      <c r="B174">
        <v>2785643</v>
      </c>
      <c r="C174" t="s">
        <v>469</v>
      </c>
    </row>
    <row r="175" spans="1:3" x14ac:dyDescent="0.25">
      <c r="A175" t="s">
        <v>371</v>
      </c>
      <c r="B175">
        <v>2736933</v>
      </c>
      <c r="C175" t="s">
        <v>469</v>
      </c>
    </row>
    <row r="176" spans="1:3" x14ac:dyDescent="0.25">
      <c r="A176" t="s">
        <v>196</v>
      </c>
      <c r="B176">
        <v>2736935</v>
      </c>
      <c r="C176" t="s">
        <v>469</v>
      </c>
    </row>
    <row r="177" spans="1:3" x14ac:dyDescent="0.25">
      <c r="A177" t="s">
        <v>298</v>
      </c>
      <c r="B177">
        <v>2794330</v>
      </c>
      <c r="C177" t="s">
        <v>468</v>
      </c>
    </row>
    <row r="178" spans="1:3" x14ac:dyDescent="0.25">
      <c r="A178" t="s">
        <v>407</v>
      </c>
      <c r="B178">
        <v>2309453</v>
      </c>
      <c r="C178" t="s">
        <v>469</v>
      </c>
    </row>
    <row r="179" spans="1:3" x14ac:dyDescent="0.25">
      <c r="A179" t="s">
        <v>454</v>
      </c>
      <c r="B179">
        <v>2486900</v>
      </c>
      <c r="C179" t="s">
        <v>471</v>
      </c>
    </row>
    <row r="180" spans="1:3" x14ac:dyDescent="0.25">
      <c r="A180" t="s">
        <v>69</v>
      </c>
      <c r="B180">
        <v>2526567</v>
      </c>
      <c r="C180" t="s">
        <v>468</v>
      </c>
    </row>
    <row r="181" spans="1:3" x14ac:dyDescent="0.25">
      <c r="A181" t="s">
        <v>150</v>
      </c>
      <c r="B181">
        <v>2697972</v>
      </c>
      <c r="C181" t="s">
        <v>468</v>
      </c>
    </row>
    <row r="182" spans="1:3" x14ac:dyDescent="0.25">
      <c r="A182" t="s">
        <v>272</v>
      </c>
      <c r="B182">
        <v>2713554</v>
      </c>
      <c r="C182" t="s">
        <v>471</v>
      </c>
    </row>
    <row r="183" spans="1:3" x14ac:dyDescent="0.25">
      <c r="A183" t="s">
        <v>269</v>
      </c>
      <c r="B183">
        <v>2763046</v>
      </c>
      <c r="C183" t="s">
        <v>471</v>
      </c>
    </row>
    <row r="184" spans="1:3" x14ac:dyDescent="0.25">
      <c r="A184" t="s">
        <v>435</v>
      </c>
      <c r="B184">
        <v>2805349</v>
      </c>
      <c r="C184" t="s">
        <v>471</v>
      </c>
    </row>
    <row r="185" spans="1:3" x14ac:dyDescent="0.25">
      <c r="A185" t="s">
        <v>270</v>
      </c>
      <c r="B185">
        <v>2782473</v>
      </c>
      <c r="C185" t="s">
        <v>471</v>
      </c>
    </row>
    <row r="186" spans="1:3" x14ac:dyDescent="0.25">
      <c r="A186" t="s">
        <v>212</v>
      </c>
      <c r="B186">
        <v>2786614</v>
      </c>
      <c r="C186" t="s">
        <v>469</v>
      </c>
    </row>
    <row r="187" spans="1:3" x14ac:dyDescent="0.25">
      <c r="A187" t="s">
        <v>364</v>
      </c>
      <c r="B187">
        <v>2786618</v>
      </c>
      <c r="C187" t="s">
        <v>469</v>
      </c>
    </row>
    <row r="188" spans="1:3" x14ac:dyDescent="0.25">
      <c r="A188" t="s">
        <v>299</v>
      </c>
      <c r="B188">
        <v>2309859</v>
      </c>
      <c r="C188" t="s">
        <v>468</v>
      </c>
    </row>
    <row r="189" spans="1:3" x14ac:dyDescent="0.25">
      <c r="A189" t="s">
        <v>315</v>
      </c>
      <c r="B189">
        <v>2805185</v>
      </c>
      <c r="C189" t="s">
        <v>468</v>
      </c>
    </row>
    <row r="190" spans="1:3" x14ac:dyDescent="0.25">
      <c r="A190" t="s">
        <v>280</v>
      </c>
      <c r="B190">
        <v>2765311</v>
      </c>
      <c r="C190" t="s">
        <v>471</v>
      </c>
    </row>
    <row r="191" spans="1:3" x14ac:dyDescent="0.25">
      <c r="A191" t="s">
        <v>133</v>
      </c>
      <c r="B191">
        <v>2620766</v>
      </c>
      <c r="C191" t="s">
        <v>468</v>
      </c>
    </row>
    <row r="192" spans="1:3" x14ac:dyDescent="0.25">
      <c r="A192" t="s">
        <v>386</v>
      </c>
      <c r="B192">
        <v>2309523</v>
      </c>
      <c r="C192" t="s">
        <v>469</v>
      </c>
    </row>
    <row r="193" spans="1:3" x14ac:dyDescent="0.25">
      <c r="A193" t="s">
        <v>192</v>
      </c>
      <c r="B193">
        <v>2582046</v>
      </c>
      <c r="C193" t="s">
        <v>469</v>
      </c>
    </row>
    <row r="194" spans="1:3" x14ac:dyDescent="0.25">
      <c r="A194" t="s">
        <v>227</v>
      </c>
      <c r="B194">
        <v>2785681</v>
      </c>
      <c r="C194" t="s">
        <v>469</v>
      </c>
    </row>
    <row r="195" spans="1:3" x14ac:dyDescent="0.25">
      <c r="A195" t="s">
        <v>93</v>
      </c>
      <c r="B195">
        <v>2798852</v>
      </c>
      <c r="C195" t="s">
        <v>468</v>
      </c>
    </row>
    <row r="196" spans="1:3" x14ac:dyDescent="0.25">
      <c r="A196" s="3" t="s">
        <v>64</v>
      </c>
      <c r="B196">
        <v>2799045</v>
      </c>
      <c r="C196" t="s">
        <v>468</v>
      </c>
    </row>
    <row r="197" spans="1:3" x14ac:dyDescent="0.25">
      <c r="A197" t="s">
        <v>428</v>
      </c>
      <c r="B197">
        <v>2219631</v>
      </c>
      <c r="C197" t="s">
        <v>471</v>
      </c>
    </row>
    <row r="198" spans="1:3" x14ac:dyDescent="0.25">
      <c r="A198" t="s">
        <v>352</v>
      </c>
      <c r="B198">
        <v>2563967</v>
      </c>
      <c r="C198" t="s">
        <v>469</v>
      </c>
    </row>
    <row r="199" spans="1:3" x14ac:dyDescent="0.25">
      <c r="A199" t="s">
        <v>73</v>
      </c>
      <c r="B199">
        <v>2698013</v>
      </c>
      <c r="C199" t="s">
        <v>468</v>
      </c>
    </row>
    <row r="200" spans="1:3" x14ac:dyDescent="0.25">
      <c r="A200" t="s">
        <v>132</v>
      </c>
      <c r="B200">
        <v>2702055</v>
      </c>
      <c r="C200" t="s">
        <v>468</v>
      </c>
    </row>
    <row r="201" spans="1:3" x14ac:dyDescent="0.25">
      <c r="A201" t="s">
        <v>336</v>
      </c>
      <c r="B201">
        <v>2802769</v>
      </c>
      <c r="C201" t="s">
        <v>468</v>
      </c>
    </row>
    <row r="202" spans="1:3" x14ac:dyDescent="0.25">
      <c r="A202" t="s">
        <v>126</v>
      </c>
      <c r="B202">
        <v>2802764</v>
      </c>
      <c r="C202" t="s">
        <v>468</v>
      </c>
    </row>
    <row r="203" spans="1:3" x14ac:dyDescent="0.25">
      <c r="A203" t="s">
        <v>82</v>
      </c>
      <c r="B203">
        <v>2702058</v>
      </c>
      <c r="C203" t="s">
        <v>468</v>
      </c>
    </row>
    <row r="204" spans="1:3" x14ac:dyDescent="0.25">
      <c r="A204" t="s">
        <v>378</v>
      </c>
      <c r="B204">
        <v>2666891</v>
      </c>
      <c r="C204" t="s">
        <v>469</v>
      </c>
    </row>
    <row r="205" spans="1:3" x14ac:dyDescent="0.25">
      <c r="A205" t="s">
        <v>289</v>
      </c>
      <c r="B205">
        <v>2794328</v>
      </c>
      <c r="C205" t="s">
        <v>468</v>
      </c>
    </row>
    <row r="206" spans="1:3" x14ac:dyDescent="0.25">
      <c r="A206" t="s">
        <v>171</v>
      </c>
      <c r="B206">
        <v>2786652</v>
      </c>
      <c r="C206" t="s">
        <v>469</v>
      </c>
    </row>
    <row r="207" spans="1:3" x14ac:dyDescent="0.25">
      <c r="A207" t="s">
        <v>174</v>
      </c>
      <c r="B207">
        <v>2807165</v>
      </c>
      <c r="C207" t="s">
        <v>469</v>
      </c>
    </row>
    <row r="208" spans="1:3" x14ac:dyDescent="0.25">
      <c r="A208" t="s">
        <v>95</v>
      </c>
      <c r="B208">
        <v>2698026</v>
      </c>
      <c r="C208" t="s">
        <v>468</v>
      </c>
    </row>
    <row r="209" spans="1:3" x14ac:dyDescent="0.25">
      <c r="A209" t="s">
        <v>121</v>
      </c>
      <c r="B209">
        <v>2526570</v>
      </c>
      <c r="C209" t="s">
        <v>468</v>
      </c>
    </row>
    <row r="210" spans="1:3" x14ac:dyDescent="0.25">
      <c r="A210" t="s">
        <v>415</v>
      </c>
      <c r="B210">
        <v>2670569</v>
      </c>
      <c r="C210" t="s">
        <v>469</v>
      </c>
    </row>
    <row r="211" spans="1:3" x14ac:dyDescent="0.25">
      <c r="A211" t="s">
        <v>312</v>
      </c>
      <c r="B211">
        <v>2507161</v>
      </c>
      <c r="C211" t="s">
        <v>468</v>
      </c>
    </row>
    <row r="212" spans="1:3" x14ac:dyDescent="0.25">
      <c r="A212" t="s">
        <v>81</v>
      </c>
      <c r="B212">
        <v>2620767</v>
      </c>
      <c r="C212" t="s">
        <v>468</v>
      </c>
    </row>
    <row r="213" spans="1:3" x14ac:dyDescent="0.25">
      <c r="A213" t="s">
        <v>446</v>
      </c>
      <c r="B213">
        <v>2782474</v>
      </c>
      <c r="C213" t="s">
        <v>471</v>
      </c>
    </row>
    <row r="214" spans="1:3" x14ac:dyDescent="0.25">
      <c r="A214" t="s">
        <v>405</v>
      </c>
      <c r="B214">
        <v>2670580</v>
      </c>
      <c r="C214" t="s">
        <v>469</v>
      </c>
    </row>
    <row r="215" spans="1:3" x14ac:dyDescent="0.25">
      <c r="A215" t="s">
        <v>152</v>
      </c>
      <c r="B215">
        <v>2797337</v>
      </c>
      <c r="C215" t="s">
        <v>468</v>
      </c>
    </row>
    <row r="216" spans="1:3" x14ac:dyDescent="0.25">
      <c r="A216" t="s">
        <v>397</v>
      </c>
      <c r="B216">
        <v>2666886</v>
      </c>
      <c r="C216" t="s">
        <v>469</v>
      </c>
    </row>
    <row r="217" spans="1:3" x14ac:dyDescent="0.25">
      <c r="A217" t="s">
        <v>173</v>
      </c>
      <c r="B217">
        <v>2788337</v>
      </c>
      <c r="C217" t="s">
        <v>469</v>
      </c>
    </row>
    <row r="218" spans="1:3" x14ac:dyDescent="0.25">
      <c r="A218" t="s">
        <v>356</v>
      </c>
      <c r="B218">
        <v>2786656</v>
      </c>
      <c r="C218" t="s">
        <v>469</v>
      </c>
    </row>
    <row r="219" spans="1:3" x14ac:dyDescent="0.25">
      <c r="A219" t="s">
        <v>370</v>
      </c>
      <c r="B219">
        <v>2678537</v>
      </c>
      <c r="C219" t="s">
        <v>469</v>
      </c>
    </row>
    <row r="220" spans="1:3" x14ac:dyDescent="0.25">
      <c r="A220" t="s">
        <v>206</v>
      </c>
      <c r="B220">
        <v>2682096</v>
      </c>
      <c r="C220" t="s">
        <v>469</v>
      </c>
    </row>
    <row r="221" spans="1:3" x14ac:dyDescent="0.25">
      <c r="A221" t="s">
        <v>449</v>
      </c>
      <c r="B221">
        <v>2349729</v>
      </c>
      <c r="C221" t="s">
        <v>471</v>
      </c>
    </row>
    <row r="222" spans="1:3" x14ac:dyDescent="0.25">
      <c r="A222" t="s">
        <v>459</v>
      </c>
      <c r="B222">
        <v>2782475</v>
      </c>
      <c r="C222" t="s">
        <v>471</v>
      </c>
    </row>
    <row r="223" spans="1:3" x14ac:dyDescent="0.25">
      <c r="A223" t="s">
        <v>453</v>
      </c>
      <c r="B223">
        <v>2349732</v>
      </c>
      <c r="C223" t="s">
        <v>471</v>
      </c>
    </row>
    <row r="224" spans="1:3" x14ac:dyDescent="0.25">
      <c r="A224" t="s">
        <v>268</v>
      </c>
      <c r="B224">
        <v>2784459</v>
      </c>
      <c r="C224" t="s">
        <v>471</v>
      </c>
    </row>
    <row r="225" spans="1:3" x14ac:dyDescent="0.25">
      <c r="A225" t="s">
        <v>464</v>
      </c>
      <c r="B225">
        <v>2496695</v>
      </c>
      <c r="C225" t="s">
        <v>471</v>
      </c>
    </row>
    <row r="226" spans="1:3" x14ac:dyDescent="0.25">
      <c r="A226" t="s">
        <v>385</v>
      </c>
      <c r="B226">
        <v>2309511</v>
      </c>
      <c r="C226" t="s">
        <v>469</v>
      </c>
    </row>
    <row r="227" spans="1:3" x14ac:dyDescent="0.25">
      <c r="A227" t="s">
        <v>221</v>
      </c>
      <c r="B227">
        <v>2753925</v>
      </c>
      <c r="C227" t="s">
        <v>469</v>
      </c>
    </row>
    <row r="228" spans="1:3" x14ac:dyDescent="0.25">
      <c r="A228" t="s">
        <v>295</v>
      </c>
      <c r="B228">
        <v>2794462</v>
      </c>
      <c r="C228" t="s">
        <v>468</v>
      </c>
    </row>
    <row r="229" spans="1:3" x14ac:dyDescent="0.25">
      <c r="A229" t="s">
        <v>260</v>
      </c>
      <c r="B229">
        <v>2800253</v>
      </c>
      <c r="C229" t="s">
        <v>471</v>
      </c>
    </row>
    <row r="230" spans="1:3" x14ac:dyDescent="0.25">
      <c r="A230" t="s">
        <v>393</v>
      </c>
      <c r="B230">
        <v>2666905</v>
      </c>
      <c r="C230" t="s">
        <v>469</v>
      </c>
    </row>
    <row r="231" spans="1:3" x14ac:dyDescent="0.25">
      <c r="A231" t="s">
        <v>304</v>
      </c>
      <c r="B231">
        <v>2620868</v>
      </c>
      <c r="C231" t="s">
        <v>468</v>
      </c>
    </row>
    <row r="232" spans="1:3" x14ac:dyDescent="0.25">
      <c r="A232" t="s">
        <v>355</v>
      </c>
      <c r="B232">
        <v>2786646</v>
      </c>
      <c r="C232" t="s">
        <v>469</v>
      </c>
    </row>
    <row r="233" spans="1:3" x14ac:dyDescent="0.25">
      <c r="A233" t="s">
        <v>403</v>
      </c>
      <c r="B233">
        <v>2790350</v>
      </c>
      <c r="C233" t="s">
        <v>469</v>
      </c>
    </row>
    <row r="234" spans="1:3" x14ac:dyDescent="0.25">
      <c r="A234" t="s">
        <v>162</v>
      </c>
      <c r="B234">
        <v>2789743</v>
      </c>
      <c r="C234" t="s">
        <v>469</v>
      </c>
    </row>
    <row r="235" spans="1:3" x14ac:dyDescent="0.25">
      <c r="A235" t="s">
        <v>418</v>
      </c>
      <c r="B235">
        <v>2765450</v>
      </c>
      <c r="C235" t="s">
        <v>469</v>
      </c>
    </row>
    <row r="236" spans="1:3" x14ac:dyDescent="0.25">
      <c r="A236" t="s">
        <v>201</v>
      </c>
      <c r="B236">
        <v>2786582</v>
      </c>
      <c r="C236" t="s">
        <v>469</v>
      </c>
    </row>
    <row r="237" spans="1:3" x14ac:dyDescent="0.25">
      <c r="A237" t="s">
        <v>111</v>
      </c>
      <c r="B237">
        <v>2795331</v>
      </c>
      <c r="C237" t="s">
        <v>468</v>
      </c>
    </row>
    <row r="238" spans="1:3" x14ac:dyDescent="0.25">
      <c r="A238" t="s">
        <v>306</v>
      </c>
      <c r="B238">
        <v>2802765</v>
      </c>
      <c r="C238" t="s">
        <v>468</v>
      </c>
    </row>
    <row r="239" spans="1:3" x14ac:dyDescent="0.25">
      <c r="A239" t="s">
        <v>348</v>
      </c>
      <c r="B239">
        <v>2786515</v>
      </c>
      <c r="C239" t="s">
        <v>469</v>
      </c>
    </row>
    <row r="240" spans="1:3" x14ac:dyDescent="0.25">
      <c r="A240" t="s">
        <v>466</v>
      </c>
      <c r="B240">
        <v>2712739</v>
      </c>
      <c r="C240" t="s">
        <v>471</v>
      </c>
    </row>
    <row r="241" spans="1:3" x14ac:dyDescent="0.25">
      <c r="A241" t="s">
        <v>316</v>
      </c>
      <c r="B241">
        <v>2804975</v>
      </c>
      <c r="C241" t="s">
        <v>468</v>
      </c>
    </row>
    <row r="242" spans="1:3" x14ac:dyDescent="0.25">
      <c r="A242" t="s">
        <v>198</v>
      </c>
      <c r="B242">
        <v>2291295</v>
      </c>
      <c r="C242" t="s">
        <v>469</v>
      </c>
    </row>
    <row r="243" spans="1:3" x14ac:dyDescent="0.25">
      <c r="A243" t="s">
        <v>406</v>
      </c>
      <c r="B243">
        <v>2143597</v>
      </c>
      <c r="C243" t="s">
        <v>469</v>
      </c>
    </row>
    <row r="244" spans="1:3" x14ac:dyDescent="0.25">
      <c r="A244" t="s">
        <v>450</v>
      </c>
      <c r="B244">
        <v>2765065</v>
      </c>
      <c r="C244" t="s">
        <v>471</v>
      </c>
    </row>
    <row r="245" spans="1:3" x14ac:dyDescent="0.25">
      <c r="A245" t="s">
        <v>139</v>
      </c>
      <c r="B245">
        <v>2805423</v>
      </c>
      <c r="C245" t="s">
        <v>468</v>
      </c>
    </row>
    <row r="246" spans="1:3" x14ac:dyDescent="0.25">
      <c r="A246" t="s">
        <v>297</v>
      </c>
      <c r="B246">
        <v>2815150</v>
      </c>
      <c r="C246" t="s">
        <v>468</v>
      </c>
    </row>
    <row r="247" spans="1:3" x14ac:dyDescent="0.25">
      <c r="A247" t="s">
        <v>461</v>
      </c>
      <c r="B247">
        <v>2520833</v>
      </c>
      <c r="C247" t="s">
        <v>471</v>
      </c>
    </row>
    <row r="248" spans="1:3" x14ac:dyDescent="0.25">
      <c r="A248" t="s">
        <v>248</v>
      </c>
      <c r="B248">
        <v>2807187</v>
      </c>
      <c r="C248" t="s">
        <v>471</v>
      </c>
    </row>
    <row r="249" spans="1:3" x14ac:dyDescent="0.25">
      <c r="A249" t="s">
        <v>169</v>
      </c>
      <c r="B249">
        <v>2580783</v>
      </c>
      <c r="C249" t="s">
        <v>469</v>
      </c>
    </row>
    <row r="250" spans="1:3" x14ac:dyDescent="0.25">
      <c r="A250" t="s">
        <v>238</v>
      </c>
      <c r="B250">
        <v>2705124</v>
      </c>
      <c r="C250" t="s">
        <v>470</v>
      </c>
    </row>
    <row r="251" spans="1:3" x14ac:dyDescent="0.25">
      <c r="A251" t="s">
        <v>290</v>
      </c>
      <c r="B251">
        <v>2699588</v>
      </c>
      <c r="C251" t="s">
        <v>468</v>
      </c>
    </row>
    <row r="252" spans="1:3" x14ac:dyDescent="0.25">
      <c r="A252" t="s">
        <v>89</v>
      </c>
      <c r="B252">
        <v>2698020</v>
      </c>
      <c r="C252" t="s">
        <v>468</v>
      </c>
    </row>
    <row r="253" spans="1:3" x14ac:dyDescent="0.25">
      <c r="A253" t="s">
        <v>452</v>
      </c>
      <c r="B253">
        <v>2711496</v>
      </c>
      <c r="C253" t="s">
        <v>471</v>
      </c>
    </row>
    <row r="254" spans="1:3" x14ac:dyDescent="0.25">
      <c r="A254" t="s">
        <v>239</v>
      </c>
      <c r="B254">
        <v>2684957</v>
      </c>
      <c r="C254" t="s">
        <v>470</v>
      </c>
    </row>
    <row r="255" spans="1:3" x14ac:dyDescent="0.25">
      <c r="A255" t="s">
        <v>399</v>
      </c>
      <c r="B255">
        <v>2786626</v>
      </c>
      <c r="C255" t="s">
        <v>469</v>
      </c>
    </row>
    <row r="256" spans="1:3" x14ac:dyDescent="0.25">
      <c r="A256" t="s">
        <v>125</v>
      </c>
      <c r="B256">
        <v>2796440</v>
      </c>
      <c r="C256" t="s">
        <v>468</v>
      </c>
    </row>
    <row r="257" spans="1:3" x14ac:dyDescent="0.25">
      <c r="A257" t="s">
        <v>78</v>
      </c>
      <c r="B257">
        <v>2803548</v>
      </c>
      <c r="C257" t="s">
        <v>468</v>
      </c>
    </row>
    <row r="258" spans="1:3" x14ac:dyDescent="0.25">
      <c r="A258" t="s">
        <v>271</v>
      </c>
      <c r="B258">
        <v>2624686</v>
      </c>
      <c r="C258" t="s">
        <v>471</v>
      </c>
    </row>
    <row r="259" spans="1:3" x14ac:dyDescent="0.25">
      <c r="A259" t="s">
        <v>436</v>
      </c>
      <c r="B259">
        <v>2713501</v>
      </c>
      <c r="C259" t="s">
        <v>471</v>
      </c>
    </row>
    <row r="260" spans="1:3" x14ac:dyDescent="0.25">
      <c r="A260" t="s">
        <v>86</v>
      </c>
      <c r="B260">
        <v>2698010</v>
      </c>
      <c r="C260" t="s">
        <v>468</v>
      </c>
    </row>
    <row r="261" spans="1:3" x14ac:dyDescent="0.25">
      <c r="A261" t="s">
        <v>181</v>
      </c>
      <c r="B261">
        <v>2786629</v>
      </c>
      <c r="C261" t="s">
        <v>469</v>
      </c>
    </row>
    <row r="262" spans="1:3" x14ac:dyDescent="0.25">
      <c r="A262" t="s">
        <v>99</v>
      </c>
      <c r="B262">
        <v>2794332</v>
      </c>
      <c r="C262" t="s">
        <v>468</v>
      </c>
    </row>
    <row r="263" spans="1:3" x14ac:dyDescent="0.25">
      <c r="A263" t="s">
        <v>420</v>
      </c>
      <c r="B263">
        <v>2684921</v>
      </c>
      <c r="C263" t="s">
        <v>470</v>
      </c>
    </row>
    <row r="264" spans="1:3" x14ac:dyDescent="0.25">
      <c r="A264" t="s">
        <v>237</v>
      </c>
      <c r="B264">
        <v>2784454</v>
      </c>
      <c r="C264" t="s">
        <v>470</v>
      </c>
    </row>
    <row r="265" spans="1:3" x14ac:dyDescent="0.25">
      <c r="A265" t="s">
        <v>365</v>
      </c>
      <c r="B265">
        <v>2786643</v>
      </c>
      <c r="C265" t="s">
        <v>469</v>
      </c>
    </row>
    <row r="266" spans="1:3" x14ac:dyDescent="0.25">
      <c r="A266" t="s">
        <v>129</v>
      </c>
      <c r="B266">
        <v>2526572</v>
      </c>
      <c r="C266" t="s">
        <v>468</v>
      </c>
    </row>
    <row r="267" spans="1:3" x14ac:dyDescent="0.25">
      <c r="A267" t="s">
        <v>189</v>
      </c>
      <c r="B267">
        <v>2492274</v>
      </c>
      <c r="C267" t="s">
        <v>469</v>
      </c>
    </row>
    <row r="268" spans="1:3" x14ac:dyDescent="0.25">
      <c r="A268" t="s">
        <v>416</v>
      </c>
      <c r="B268">
        <v>2687640</v>
      </c>
      <c r="C268" t="s">
        <v>469</v>
      </c>
    </row>
    <row r="269" spans="1:3" x14ac:dyDescent="0.25">
      <c r="A269" t="s">
        <v>240</v>
      </c>
      <c r="B269">
        <v>2582529</v>
      </c>
      <c r="C269" t="s">
        <v>470</v>
      </c>
    </row>
    <row r="270" spans="1:3" x14ac:dyDescent="0.25">
      <c r="A270" t="s">
        <v>425</v>
      </c>
      <c r="B270">
        <v>2776259</v>
      </c>
      <c r="C270" t="s">
        <v>470</v>
      </c>
    </row>
    <row r="271" spans="1:3" x14ac:dyDescent="0.25">
      <c r="A271" t="s">
        <v>302</v>
      </c>
      <c r="B271">
        <v>2298689</v>
      </c>
      <c r="C271" t="s">
        <v>468</v>
      </c>
    </row>
    <row r="272" spans="1:3" x14ac:dyDescent="0.25">
      <c r="A272" t="s">
        <v>76</v>
      </c>
      <c r="B272">
        <v>2807540</v>
      </c>
      <c r="C272" t="s">
        <v>468</v>
      </c>
    </row>
    <row r="273" spans="1:3" x14ac:dyDescent="0.25">
      <c r="A273" t="s">
        <v>431</v>
      </c>
      <c r="B273">
        <v>2600855</v>
      </c>
      <c r="C273" t="s">
        <v>471</v>
      </c>
    </row>
    <row r="274" spans="1:3" x14ac:dyDescent="0.25">
      <c r="A274" t="s">
        <v>330</v>
      </c>
      <c r="B274">
        <v>2378019</v>
      </c>
      <c r="C274" t="s">
        <v>468</v>
      </c>
    </row>
    <row r="275" spans="1:3" x14ac:dyDescent="0.25">
      <c r="A275" t="s">
        <v>161</v>
      </c>
      <c r="B275">
        <v>2785626</v>
      </c>
      <c r="C275" t="s">
        <v>469</v>
      </c>
    </row>
    <row r="276" spans="1:3" x14ac:dyDescent="0.25">
      <c r="A276" t="s">
        <v>276</v>
      </c>
      <c r="B276">
        <v>2682452</v>
      </c>
      <c r="C276" t="s">
        <v>471</v>
      </c>
    </row>
    <row r="277" spans="1:3" x14ac:dyDescent="0.25">
      <c r="A277" t="s">
        <v>437</v>
      </c>
      <c r="B277">
        <v>2765068</v>
      </c>
      <c r="C277" t="s">
        <v>471</v>
      </c>
    </row>
    <row r="278" spans="1:3" x14ac:dyDescent="0.25">
      <c r="A278" t="s">
        <v>175</v>
      </c>
      <c r="B278">
        <v>2486960</v>
      </c>
      <c r="C278" t="s">
        <v>469</v>
      </c>
    </row>
    <row r="279" spans="1:3" x14ac:dyDescent="0.25">
      <c r="A279" t="s">
        <v>96</v>
      </c>
      <c r="B279">
        <v>2794329</v>
      </c>
      <c r="C279" t="s">
        <v>468</v>
      </c>
    </row>
    <row r="280" spans="1:3" x14ac:dyDescent="0.25">
      <c r="A280" t="s">
        <v>426</v>
      </c>
      <c r="B280">
        <v>2776264</v>
      </c>
      <c r="C280" t="s">
        <v>470</v>
      </c>
    </row>
    <row r="281" spans="1:3" x14ac:dyDescent="0.25">
      <c r="A281" t="s">
        <v>70</v>
      </c>
      <c r="B281">
        <v>2807842</v>
      </c>
      <c r="C281" t="s">
        <v>468</v>
      </c>
    </row>
    <row r="282" spans="1:3" x14ac:dyDescent="0.25">
      <c r="A282" t="s">
        <v>363</v>
      </c>
      <c r="B282">
        <v>2765577</v>
      </c>
      <c r="C282" t="s">
        <v>469</v>
      </c>
    </row>
    <row r="283" spans="1:3" x14ac:dyDescent="0.25">
      <c r="A283" t="s">
        <v>447</v>
      </c>
      <c r="B283">
        <v>2690673</v>
      </c>
      <c r="C283" t="s">
        <v>471</v>
      </c>
    </row>
    <row r="284" spans="1:3" x14ac:dyDescent="0.25">
      <c r="A284" t="s">
        <v>136</v>
      </c>
      <c r="B284">
        <v>2807353</v>
      </c>
      <c r="C284" t="s">
        <v>468</v>
      </c>
    </row>
    <row r="285" spans="1:3" x14ac:dyDescent="0.25">
      <c r="A285" t="s">
        <v>158</v>
      </c>
      <c r="B285">
        <v>2666862</v>
      </c>
      <c r="C285" t="s">
        <v>469</v>
      </c>
    </row>
    <row r="286" spans="1:3" x14ac:dyDescent="0.25">
      <c r="A286" t="s">
        <v>85</v>
      </c>
      <c r="B286">
        <v>2802762</v>
      </c>
      <c r="C286" t="s">
        <v>468</v>
      </c>
    </row>
    <row r="287" spans="1:3" x14ac:dyDescent="0.25">
      <c r="A287" t="s">
        <v>235</v>
      </c>
      <c r="B287">
        <v>2670088</v>
      </c>
      <c r="C287" t="s">
        <v>469</v>
      </c>
    </row>
    <row r="288" spans="1:3" x14ac:dyDescent="0.25">
      <c r="A288" t="s">
        <v>94</v>
      </c>
      <c r="B288">
        <v>2797333</v>
      </c>
      <c r="C288" t="s">
        <v>468</v>
      </c>
    </row>
    <row r="289" spans="1:3" x14ac:dyDescent="0.25">
      <c r="A289" t="s">
        <v>339</v>
      </c>
      <c r="B289">
        <v>2788294</v>
      </c>
      <c r="C289" t="s">
        <v>469</v>
      </c>
    </row>
    <row r="290" spans="1:3" x14ac:dyDescent="0.25">
      <c r="A290" t="s">
        <v>350</v>
      </c>
      <c r="B290">
        <v>2785656</v>
      </c>
      <c r="C290" t="s">
        <v>469</v>
      </c>
    </row>
    <row r="291" spans="1:3" x14ac:dyDescent="0.25">
      <c r="A291" t="s">
        <v>422</v>
      </c>
      <c r="B291">
        <v>2776265</v>
      </c>
      <c r="C291" t="s">
        <v>470</v>
      </c>
    </row>
    <row r="292" spans="1:3" x14ac:dyDescent="0.25">
      <c r="A292" t="s">
        <v>225</v>
      </c>
      <c r="B292">
        <v>2468524</v>
      </c>
      <c r="C292" t="s">
        <v>469</v>
      </c>
    </row>
    <row r="293" spans="1:3" x14ac:dyDescent="0.25">
      <c r="A293" t="s">
        <v>140</v>
      </c>
      <c r="B293">
        <v>2620842</v>
      </c>
      <c r="C293" t="s">
        <v>468</v>
      </c>
    </row>
    <row r="294" spans="1:3" x14ac:dyDescent="0.25">
      <c r="A294" t="s">
        <v>258</v>
      </c>
      <c r="B294">
        <v>2553848</v>
      </c>
      <c r="C294" t="s">
        <v>471</v>
      </c>
    </row>
    <row r="295" spans="1:3" x14ac:dyDescent="0.25">
      <c r="A295" t="s">
        <v>322</v>
      </c>
      <c r="B295">
        <v>2699614</v>
      </c>
      <c r="C295" t="s">
        <v>468</v>
      </c>
    </row>
    <row r="296" spans="1:3" x14ac:dyDescent="0.25">
      <c r="A296" t="s">
        <v>331</v>
      </c>
      <c r="B296">
        <v>2798458</v>
      </c>
      <c r="C296" t="s">
        <v>468</v>
      </c>
    </row>
    <row r="297" spans="1:3" x14ac:dyDescent="0.25">
      <c r="A297" t="s">
        <v>165</v>
      </c>
      <c r="B297">
        <v>2800776</v>
      </c>
      <c r="C297" t="s">
        <v>469</v>
      </c>
    </row>
    <row r="298" spans="1:3" x14ac:dyDescent="0.25">
      <c r="A298" t="s">
        <v>448</v>
      </c>
      <c r="B298">
        <v>2784445</v>
      </c>
      <c r="C298" t="s">
        <v>471</v>
      </c>
    </row>
    <row r="299" spans="1:3" x14ac:dyDescent="0.25">
      <c r="A299" t="s">
        <v>226</v>
      </c>
      <c r="B299">
        <v>2566401</v>
      </c>
      <c r="C299" t="s">
        <v>469</v>
      </c>
    </row>
    <row r="300" spans="1:3" x14ac:dyDescent="0.25">
      <c r="A300" t="s">
        <v>142</v>
      </c>
      <c r="B300">
        <v>2702075</v>
      </c>
      <c r="C300" t="s">
        <v>468</v>
      </c>
    </row>
    <row r="301" spans="1:3" x14ac:dyDescent="0.25">
      <c r="A301" t="s">
        <v>156</v>
      </c>
      <c r="B301">
        <v>2376618</v>
      </c>
      <c r="C301" t="s">
        <v>469</v>
      </c>
    </row>
    <row r="302" spans="1:3" x14ac:dyDescent="0.25">
      <c r="A302" t="s">
        <v>380</v>
      </c>
      <c r="B302">
        <v>2687618</v>
      </c>
      <c r="C302" t="s">
        <v>469</v>
      </c>
    </row>
    <row r="303" spans="1:3" x14ac:dyDescent="0.25">
      <c r="A303" t="s">
        <v>441</v>
      </c>
      <c r="B303">
        <v>2777800</v>
      </c>
      <c r="C303" t="s">
        <v>471</v>
      </c>
    </row>
    <row r="304" spans="1:3" x14ac:dyDescent="0.25">
      <c r="A304" t="s">
        <v>215</v>
      </c>
      <c r="B304">
        <v>2786562</v>
      </c>
      <c r="C304" t="s">
        <v>469</v>
      </c>
    </row>
    <row r="305" spans="1:3" x14ac:dyDescent="0.25">
      <c r="A305" t="s">
        <v>325</v>
      </c>
      <c r="B305">
        <v>2794662</v>
      </c>
      <c r="C305" t="s">
        <v>468</v>
      </c>
    </row>
    <row r="306" spans="1:3" x14ac:dyDescent="0.25">
      <c r="A306" t="s">
        <v>134</v>
      </c>
      <c r="B306">
        <v>2620844</v>
      </c>
      <c r="C306" t="s">
        <v>468</v>
      </c>
    </row>
    <row r="307" spans="1:3" x14ac:dyDescent="0.25">
      <c r="A307" t="s">
        <v>333</v>
      </c>
      <c r="B307">
        <v>2620874</v>
      </c>
      <c r="C307" t="s">
        <v>468</v>
      </c>
    </row>
    <row r="308" spans="1:3" x14ac:dyDescent="0.25">
      <c r="A308" s="3" t="s">
        <v>67</v>
      </c>
      <c r="B308">
        <v>2802763</v>
      </c>
      <c r="C308" t="s">
        <v>468</v>
      </c>
    </row>
    <row r="309" spans="1:3" x14ac:dyDescent="0.25">
      <c r="A309" t="s">
        <v>164</v>
      </c>
      <c r="B309">
        <v>2788304</v>
      </c>
      <c r="C309" t="s">
        <v>469</v>
      </c>
    </row>
    <row r="310" spans="1:3" x14ac:dyDescent="0.25">
      <c r="A310" t="s">
        <v>329</v>
      </c>
      <c r="B310">
        <v>2699620</v>
      </c>
      <c r="C310" t="s">
        <v>468</v>
      </c>
    </row>
    <row r="311" spans="1:3" x14ac:dyDescent="0.25">
      <c r="A311" t="s">
        <v>224</v>
      </c>
      <c r="B311">
        <v>2666951</v>
      </c>
      <c r="C311" t="s">
        <v>469</v>
      </c>
    </row>
    <row r="312" spans="1:3" x14ac:dyDescent="0.25">
      <c r="A312" t="s">
        <v>222</v>
      </c>
      <c r="B312">
        <v>2785473</v>
      </c>
      <c r="C312" t="s">
        <v>469</v>
      </c>
    </row>
    <row r="313" spans="1:3" x14ac:dyDescent="0.25">
      <c r="A313" t="s">
        <v>277</v>
      </c>
      <c r="B313">
        <v>2778313</v>
      </c>
      <c r="C313" t="s">
        <v>471</v>
      </c>
    </row>
    <row r="314" spans="1:3" x14ac:dyDescent="0.25">
      <c r="A314" t="s">
        <v>351</v>
      </c>
      <c r="B314">
        <v>2785658</v>
      </c>
      <c r="C314" t="s">
        <v>469</v>
      </c>
    </row>
    <row r="315" spans="1:3" x14ac:dyDescent="0.25">
      <c r="A315" t="s">
        <v>432</v>
      </c>
      <c r="B315">
        <v>2706811</v>
      </c>
      <c r="C315" t="s">
        <v>471</v>
      </c>
    </row>
    <row r="316" spans="1:3" x14ac:dyDescent="0.25">
      <c r="A316" t="s">
        <v>301</v>
      </c>
      <c r="B316">
        <v>2807214</v>
      </c>
      <c r="C316" t="s">
        <v>468</v>
      </c>
    </row>
    <row r="317" spans="1:3" x14ac:dyDescent="0.25">
      <c r="A317" t="s">
        <v>234</v>
      </c>
      <c r="B317">
        <v>2666883</v>
      </c>
      <c r="C317" t="s">
        <v>469</v>
      </c>
    </row>
    <row r="318" spans="1:3" x14ac:dyDescent="0.25">
      <c r="A318" t="s">
        <v>103</v>
      </c>
      <c r="B318">
        <v>2807022</v>
      </c>
      <c r="C318" t="s">
        <v>468</v>
      </c>
    </row>
    <row r="319" spans="1:3" x14ac:dyDescent="0.25">
      <c r="A319" t="s">
        <v>113</v>
      </c>
      <c r="B319">
        <v>2620845</v>
      </c>
      <c r="C319" t="s">
        <v>468</v>
      </c>
    </row>
    <row r="320" spans="1:3" x14ac:dyDescent="0.25">
      <c r="A320" t="s">
        <v>209</v>
      </c>
      <c r="B320">
        <v>2376630</v>
      </c>
      <c r="C320" t="s">
        <v>469</v>
      </c>
    </row>
    <row r="321" spans="1:3" x14ac:dyDescent="0.25">
      <c r="A321" t="s">
        <v>383</v>
      </c>
      <c r="B321">
        <v>2753910</v>
      </c>
      <c r="C321" t="s">
        <v>469</v>
      </c>
    </row>
    <row r="322" spans="1:3" x14ac:dyDescent="0.25">
      <c r="A322" t="s">
        <v>455</v>
      </c>
      <c r="B322">
        <v>2486870</v>
      </c>
      <c r="C322" t="s">
        <v>471</v>
      </c>
    </row>
    <row r="323" spans="1:3" x14ac:dyDescent="0.25">
      <c r="A323" t="s">
        <v>285</v>
      </c>
      <c r="B323">
        <v>2496478</v>
      </c>
      <c r="C323" t="s">
        <v>471</v>
      </c>
    </row>
    <row r="324" spans="1:3" x14ac:dyDescent="0.25">
      <c r="A324" t="s">
        <v>223</v>
      </c>
      <c r="B324">
        <v>2670549</v>
      </c>
      <c r="C324" t="s">
        <v>469</v>
      </c>
    </row>
    <row r="325" spans="1:3" x14ac:dyDescent="0.25">
      <c r="A325" t="s">
        <v>211</v>
      </c>
      <c r="B325">
        <v>2786521</v>
      </c>
      <c r="C325" t="s">
        <v>469</v>
      </c>
    </row>
    <row r="326" spans="1:3" x14ac:dyDescent="0.25">
      <c r="A326" t="s">
        <v>353</v>
      </c>
      <c r="B326">
        <v>2786520</v>
      </c>
      <c r="C326" t="s">
        <v>469</v>
      </c>
    </row>
    <row r="327" spans="1:3" x14ac:dyDescent="0.25">
      <c r="A327" t="s">
        <v>319</v>
      </c>
      <c r="B327">
        <v>2620878</v>
      </c>
      <c r="C327" t="s">
        <v>468</v>
      </c>
    </row>
    <row r="328" spans="1:3" x14ac:dyDescent="0.25">
      <c r="A328" t="s">
        <v>68</v>
      </c>
      <c r="B328">
        <v>2798851</v>
      </c>
      <c r="C328" t="s">
        <v>468</v>
      </c>
    </row>
    <row r="329" spans="1:3" x14ac:dyDescent="0.25">
      <c r="A329" t="s">
        <v>457</v>
      </c>
      <c r="B329">
        <v>2713555</v>
      </c>
      <c r="C329" t="s">
        <v>471</v>
      </c>
    </row>
    <row r="330" spans="1:3" x14ac:dyDescent="0.25">
      <c r="A330" t="s">
        <v>414</v>
      </c>
      <c r="B330">
        <v>2666880</v>
      </c>
      <c r="C330" t="s">
        <v>469</v>
      </c>
    </row>
    <row r="331" spans="1:3" x14ac:dyDescent="0.25">
      <c r="A331" t="s">
        <v>307</v>
      </c>
      <c r="B331">
        <v>2798250</v>
      </c>
      <c r="C331" t="s">
        <v>468</v>
      </c>
    </row>
    <row r="332" spans="1:3" x14ac:dyDescent="0.25">
      <c r="A332" t="s">
        <v>421</v>
      </c>
      <c r="B332">
        <v>2805483</v>
      </c>
      <c r="C332" t="s">
        <v>470</v>
      </c>
    </row>
    <row r="333" spans="1:3" x14ac:dyDescent="0.25">
      <c r="A333" t="s">
        <v>326</v>
      </c>
      <c r="B333">
        <v>2798847</v>
      </c>
      <c r="C333" t="s">
        <v>468</v>
      </c>
    </row>
    <row r="334" spans="1:3" x14ac:dyDescent="0.25">
      <c r="A334" t="s">
        <v>147</v>
      </c>
      <c r="B334">
        <v>2807385</v>
      </c>
      <c r="C334" t="s">
        <v>468</v>
      </c>
    </row>
    <row r="335" spans="1:3" x14ac:dyDescent="0.25">
      <c r="A335" t="s">
        <v>354</v>
      </c>
      <c r="B335">
        <v>2788322</v>
      </c>
      <c r="C335" t="s">
        <v>469</v>
      </c>
    </row>
    <row r="336" spans="1:3" x14ac:dyDescent="0.25">
      <c r="A336" t="s">
        <v>327</v>
      </c>
      <c r="B336">
        <v>2620879</v>
      </c>
      <c r="C336" t="s">
        <v>468</v>
      </c>
    </row>
    <row r="337" spans="1:3" x14ac:dyDescent="0.25">
      <c r="A337" t="s">
        <v>419</v>
      </c>
      <c r="B337">
        <v>2812093</v>
      </c>
      <c r="C337" t="s">
        <v>470</v>
      </c>
    </row>
    <row r="338" spans="1:3" x14ac:dyDescent="0.25">
      <c r="A338" t="s">
        <v>106</v>
      </c>
      <c r="B338">
        <v>2698011</v>
      </c>
      <c r="C338" t="s">
        <v>468</v>
      </c>
    </row>
    <row r="339" spans="1:3" x14ac:dyDescent="0.25">
      <c r="A339" t="s">
        <v>410</v>
      </c>
      <c r="B339">
        <v>2785450</v>
      </c>
      <c r="C339" t="s">
        <v>469</v>
      </c>
    </row>
    <row r="340" spans="1:3" x14ac:dyDescent="0.25">
      <c r="A340" t="s">
        <v>71</v>
      </c>
      <c r="B340">
        <v>2526458</v>
      </c>
      <c r="C340" t="s">
        <v>468</v>
      </c>
    </row>
    <row r="341" spans="1:3" x14ac:dyDescent="0.25">
      <c r="A341" t="s">
        <v>236</v>
      </c>
      <c r="B341">
        <v>2788312</v>
      </c>
      <c r="C341" t="s">
        <v>469</v>
      </c>
    </row>
    <row r="342" spans="1:3" x14ac:dyDescent="0.25">
      <c r="A342" t="s">
        <v>117</v>
      </c>
      <c r="B342">
        <v>2795379</v>
      </c>
      <c r="C342" t="s">
        <v>468</v>
      </c>
    </row>
    <row r="343" spans="1:3" x14ac:dyDescent="0.25">
      <c r="A343" t="s">
        <v>311</v>
      </c>
      <c r="B343">
        <v>2799909</v>
      </c>
      <c r="C343" t="s">
        <v>468</v>
      </c>
    </row>
    <row r="344" spans="1:3" x14ac:dyDescent="0.25">
      <c r="A344" t="s">
        <v>107</v>
      </c>
      <c r="B344">
        <v>2620847</v>
      </c>
      <c r="C344" t="s">
        <v>468</v>
      </c>
    </row>
    <row r="345" spans="1:3" x14ac:dyDescent="0.25">
      <c r="A345" t="s">
        <v>151</v>
      </c>
      <c r="B345">
        <v>2697986</v>
      </c>
      <c r="C345" t="s">
        <v>468</v>
      </c>
    </row>
    <row r="346" spans="1:3" x14ac:dyDescent="0.25">
      <c r="A346" t="s">
        <v>423</v>
      </c>
      <c r="B346">
        <v>2389538</v>
      </c>
      <c r="C346" t="s">
        <v>470</v>
      </c>
    </row>
    <row r="347" spans="1:3" x14ac:dyDescent="0.25">
      <c r="A347" t="s">
        <v>242</v>
      </c>
      <c r="B347">
        <v>2610636</v>
      </c>
      <c r="C347" t="s">
        <v>470</v>
      </c>
    </row>
    <row r="348" spans="1:3" x14ac:dyDescent="0.25">
      <c r="A348" t="s">
        <v>205</v>
      </c>
      <c r="B348">
        <v>2786571</v>
      </c>
      <c r="C348" t="s">
        <v>469</v>
      </c>
    </row>
    <row r="349" spans="1:3" x14ac:dyDescent="0.25">
      <c r="A349" t="s">
        <v>262</v>
      </c>
      <c r="B349">
        <v>2802981</v>
      </c>
      <c r="C349" t="s">
        <v>471</v>
      </c>
    </row>
    <row r="350" spans="1:3" x14ac:dyDescent="0.25">
      <c r="A350" t="s">
        <v>442</v>
      </c>
      <c r="B350">
        <v>2801019</v>
      </c>
      <c r="C350" t="s">
        <v>471</v>
      </c>
    </row>
    <row r="351" spans="1:3" x14ac:dyDescent="0.25">
      <c r="A351" t="s">
        <v>257</v>
      </c>
      <c r="B351">
        <v>2801058</v>
      </c>
      <c r="C351" t="s">
        <v>471</v>
      </c>
    </row>
    <row r="352" spans="1:3" x14ac:dyDescent="0.25">
      <c r="A352" t="s">
        <v>178</v>
      </c>
      <c r="B352">
        <v>2789790</v>
      </c>
      <c r="C352" t="s">
        <v>469</v>
      </c>
    </row>
    <row r="353" spans="1:3" x14ac:dyDescent="0.25">
      <c r="A353" t="s">
        <v>232</v>
      </c>
      <c r="B353">
        <v>2679603</v>
      </c>
      <c r="C353" t="s">
        <v>469</v>
      </c>
    </row>
    <row r="354" spans="1:3" x14ac:dyDescent="0.25">
      <c r="A354" t="s">
        <v>362</v>
      </c>
      <c r="B354">
        <v>2753936</v>
      </c>
      <c r="C354" t="s">
        <v>469</v>
      </c>
    </row>
    <row r="355" spans="1:3" x14ac:dyDescent="0.25">
      <c r="A355" t="s">
        <v>137</v>
      </c>
      <c r="B355">
        <v>2797329</v>
      </c>
      <c r="C355" t="s">
        <v>468</v>
      </c>
    </row>
    <row r="356" spans="1:3" x14ac:dyDescent="0.25">
      <c r="A356" t="s">
        <v>282</v>
      </c>
      <c r="B356">
        <v>2608712</v>
      </c>
      <c r="C356" t="s">
        <v>471</v>
      </c>
    </row>
    <row r="357" spans="1:3" x14ac:dyDescent="0.25">
      <c r="A357" t="s">
        <v>409</v>
      </c>
      <c r="B357">
        <v>2785432</v>
      </c>
      <c r="C357" t="s">
        <v>469</v>
      </c>
    </row>
    <row r="358" spans="1:3" x14ac:dyDescent="0.25">
      <c r="A358" t="s">
        <v>160</v>
      </c>
      <c r="B358">
        <v>2757590</v>
      </c>
      <c r="C358" t="s">
        <v>469</v>
      </c>
    </row>
    <row r="359" spans="1:3" x14ac:dyDescent="0.25">
      <c r="A359" t="s">
        <v>105</v>
      </c>
      <c r="B359">
        <v>2808754</v>
      </c>
      <c r="C359" t="s">
        <v>468</v>
      </c>
    </row>
    <row r="360" spans="1:3" x14ac:dyDescent="0.25">
      <c r="A360" t="s">
        <v>252</v>
      </c>
      <c r="B360">
        <v>2765156</v>
      </c>
      <c r="C360" t="s">
        <v>471</v>
      </c>
    </row>
    <row r="361" spans="1:3" x14ac:dyDescent="0.25">
      <c r="A361" t="s">
        <v>148</v>
      </c>
      <c r="B361">
        <v>2797335</v>
      </c>
      <c r="C361" t="s">
        <v>468</v>
      </c>
    </row>
    <row r="362" spans="1:3" x14ac:dyDescent="0.25">
      <c r="A362" t="s">
        <v>186</v>
      </c>
      <c r="B362">
        <v>2678524</v>
      </c>
      <c r="C362" t="s">
        <v>469</v>
      </c>
    </row>
    <row r="363" spans="1:3" x14ac:dyDescent="0.25">
      <c r="A363" t="s">
        <v>462</v>
      </c>
      <c r="B363">
        <v>2712159</v>
      </c>
      <c r="C363" t="s">
        <v>471</v>
      </c>
    </row>
    <row r="364" spans="1:3" x14ac:dyDescent="0.25">
      <c r="A364" t="s">
        <v>80</v>
      </c>
      <c r="B364">
        <v>2426772</v>
      </c>
      <c r="C364" t="s">
        <v>468</v>
      </c>
    </row>
    <row r="365" spans="1:3" x14ac:dyDescent="0.25">
      <c r="A365" t="s">
        <v>313</v>
      </c>
      <c r="B365">
        <v>2377999</v>
      </c>
      <c r="C365" t="s">
        <v>468</v>
      </c>
    </row>
    <row r="366" spans="1:3" x14ac:dyDescent="0.25">
      <c r="A366" t="s">
        <v>440</v>
      </c>
      <c r="B366">
        <v>2592801</v>
      </c>
      <c r="C366" t="s">
        <v>471</v>
      </c>
    </row>
    <row r="367" spans="1:3" x14ac:dyDescent="0.25">
      <c r="A367" t="s">
        <v>263</v>
      </c>
      <c r="B367">
        <v>2812773</v>
      </c>
      <c r="C367" t="s">
        <v>471</v>
      </c>
    </row>
    <row r="368" spans="1:3" x14ac:dyDescent="0.25">
      <c r="A368" t="s">
        <v>255</v>
      </c>
      <c r="B368">
        <v>2812772</v>
      </c>
      <c r="C368" t="s">
        <v>471</v>
      </c>
    </row>
    <row r="369" spans="1:3" x14ac:dyDescent="0.25">
      <c r="A369" t="s">
        <v>123</v>
      </c>
      <c r="B369">
        <v>2702076</v>
      </c>
      <c r="C369" t="s">
        <v>468</v>
      </c>
    </row>
    <row r="370" spans="1:3" x14ac:dyDescent="0.25">
      <c r="A370" t="s">
        <v>79</v>
      </c>
      <c r="B370">
        <v>2807049</v>
      </c>
      <c r="C370" t="s">
        <v>468</v>
      </c>
    </row>
    <row r="371" spans="1:3" x14ac:dyDescent="0.25">
      <c r="A371" t="s">
        <v>72</v>
      </c>
      <c r="B371">
        <v>2807072</v>
      </c>
      <c r="C371" t="s">
        <v>468</v>
      </c>
    </row>
    <row r="372" spans="1:3" x14ac:dyDescent="0.25">
      <c r="A372" t="s">
        <v>303</v>
      </c>
      <c r="B372">
        <v>2526669</v>
      </c>
      <c r="C372" t="s">
        <v>468</v>
      </c>
    </row>
    <row r="373" spans="1:3" x14ac:dyDescent="0.25">
      <c r="A373" t="s">
        <v>445</v>
      </c>
      <c r="B373">
        <v>2784449</v>
      </c>
      <c r="C373" t="s">
        <v>471</v>
      </c>
    </row>
    <row r="374" spans="1:3" x14ac:dyDescent="0.25">
      <c r="A374" t="s">
        <v>347</v>
      </c>
      <c r="B374">
        <v>2788297</v>
      </c>
      <c r="C374" t="s">
        <v>469</v>
      </c>
    </row>
    <row r="375" spans="1:3" x14ac:dyDescent="0.25">
      <c r="A375" t="s">
        <v>390</v>
      </c>
      <c r="B375">
        <v>2230994</v>
      </c>
      <c r="C375" t="s">
        <v>469</v>
      </c>
    </row>
    <row r="376" spans="1:3" x14ac:dyDescent="0.25">
      <c r="A376" t="s">
        <v>191</v>
      </c>
      <c r="B376">
        <v>2566337</v>
      </c>
      <c r="C376" t="s">
        <v>469</v>
      </c>
    </row>
    <row r="377" spans="1:3" x14ac:dyDescent="0.25">
      <c r="A377" t="s">
        <v>430</v>
      </c>
      <c r="B377">
        <v>2543112</v>
      </c>
      <c r="C377" t="s">
        <v>471</v>
      </c>
    </row>
    <row r="378" spans="1:3" x14ac:dyDescent="0.25">
      <c r="A378" t="s">
        <v>388</v>
      </c>
      <c r="B378">
        <v>2652568</v>
      </c>
      <c r="C378" t="s">
        <v>469</v>
      </c>
    </row>
    <row r="379" spans="1:3" x14ac:dyDescent="0.25">
      <c r="A379" t="s">
        <v>377</v>
      </c>
      <c r="B379">
        <v>2785620</v>
      </c>
      <c r="C379" t="s">
        <v>469</v>
      </c>
    </row>
    <row r="380" spans="1:3" x14ac:dyDescent="0.25">
      <c r="A380" t="s">
        <v>92</v>
      </c>
      <c r="B380">
        <v>2798849</v>
      </c>
      <c r="C380" t="s">
        <v>468</v>
      </c>
    </row>
    <row r="381" spans="1:3" x14ac:dyDescent="0.25">
      <c r="A381" t="s">
        <v>190</v>
      </c>
      <c r="B381">
        <v>2757580</v>
      </c>
      <c r="C381" t="s">
        <v>469</v>
      </c>
    </row>
    <row r="382" spans="1:3" x14ac:dyDescent="0.25">
      <c r="A382" t="s">
        <v>172</v>
      </c>
      <c r="B382">
        <v>2757579</v>
      </c>
      <c r="C382" t="s">
        <v>469</v>
      </c>
    </row>
    <row r="383" spans="1:3" x14ac:dyDescent="0.25">
      <c r="A383" t="s">
        <v>320</v>
      </c>
      <c r="B383">
        <v>2620893</v>
      </c>
      <c r="C383" t="s">
        <v>468</v>
      </c>
    </row>
    <row r="384" spans="1:3" x14ac:dyDescent="0.25">
      <c r="A384" t="s">
        <v>149</v>
      </c>
      <c r="B384">
        <v>2807697</v>
      </c>
      <c r="C384" t="s">
        <v>468</v>
      </c>
    </row>
    <row r="385" spans="1:3" x14ac:dyDescent="0.25">
      <c r="A385" t="s">
        <v>424</v>
      </c>
      <c r="B385">
        <v>2586057</v>
      </c>
      <c r="C385" t="s">
        <v>470</v>
      </c>
    </row>
    <row r="386" spans="1:3" x14ac:dyDescent="0.25">
      <c r="A386" t="s">
        <v>413</v>
      </c>
      <c r="B386">
        <v>2578380</v>
      </c>
      <c r="C386" t="s">
        <v>469</v>
      </c>
    </row>
    <row r="387" spans="1:3" x14ac:dyDescent="0.25">
      <c r="A387" t="s">
        <v>77</v>
      </c>
      <c r="B387">
        <v>2697987</v>
      </c>
      <c r="C387" t="s">
        <v>468</v>
      </c>
    </row>
    <row r="388" spans="1:3" x14ac:dyDescent="0.25">
      <c r="A388" t="s">
        <v>245</v>
      </c>
      <c r="B388">
        <v>2684967</v>
      </c>
      <c r="C388" t="s">
        <v>470</v>
      </c>
    </row>
    <row r="389" spans="1:3" x14ac:dyDescent="0.25">
      <c r="A389" t="s">
        <v>75</v>
      </c>
      <c r="B389">
        <v>2804229</v>
      </c>
      <c r="C389" t="s">
        <v>468</v>
      </c>
    </row>
    <row r="390" spans="1:3" x14ac:dyDescent="0.25">
      <c r="A390" t="s">
        <v>217</v>
      </c>
      <c r="B390">
        <v>2670206</v>
      </c>
      <c r="C390" t="s">
        <v>469</v>
      </c>
    </row>
    <row r="391" spans="1:3" x14ac:dyDescent="0.25">
      <c r="A391" t="s">
        <v>412</v>
      </c>
      <c r="B391">
        <v>2753966</v>
      </c>
      <c r="C391" t="s">
        <v>469</v>
      </c>
    </row>
    <row r="392" spans="1:3" x14ac:dyDescent="0.25">
      <c r="A392" t="s">
        <v>168</v>
      </c>
      <c r="B392">
        <v>2788282</v>
      </c>
      <c r="C392" t="s">
        <v>469</v>
      </c>
    </row>
    <row r="393" spans="1:3" x14ac:dyDescent="0.25">
      <c r="A393" t="s">
        <v>334</v>
      </c>
      <c r="B393">
        <v>2699652</v>
      </c>
      <c r="C393" t="s">
        <v>468</v>
      </c>
    </row>
    <row r="394" spans="1:3" x14ac:dyDescent="0.25">
      <c r="A394" t="s">
        <v>340</v>
      </c>
      <c r="B394">
        <v>2786612</v>
      </c>
      <c r="C394" t="s">
        <v>469</v>
      </c>
    </row>
    <row r="395" spans="1:3" x14ac:dyDescent="0.25">
      <c r="A395" t="s">
        <v>296</v>
      </c>
      <c r="B395">
        <v>2810494</v>
      </c>
      <c r="C395" t="s">
        <v>468</v>
      </c>
    </row>
    <row r="396" spans="1:3" x14ac:dyDescent="0.25">
      <c r="A396" t="s">
        <v>349</v>
      </c>
      <c r="B396">
        <v>2786587</v>
      </c>
      <c r="C396" t="s">
        <v>469</v>
      </c>
    </row>
    <row r="397" spans="1:3" x14ac:dyDescent="0.25">
      <c r="A397" t="s">
        <v>159</v>
      </c>
      <c r="B397">
        <v>2652606</v>
      </c>
      <c r="C397" t="s">
        <v>469</v>
      </c>
    </row>
    <row r="398" spans="1:3" x14ac:dyDescent="0.25">
      <c r="A398" t="s">
        <v>434</v>
      </c>
      <c r="B398">
        <v>2784452</v>
      </c>
      <c r="C398" t="s">
        <v>471</v>
      </c>
    </row>
    <row r="399" spans="1:3" x14ac:dyDescent="0.25">
      <c r="A399" t="s">
        <v>463</v>
      </c>
      <c r="B399">
        <v>2553850</v>
      </c>
      <c r="C399" t="s">
        <v>471</v>
      </c>
    </row>
    <row r="400" spans="1:3" x14ac:dyDescent="0.25">
      <c r="A400" t="s">
        <v>343</v>
      </c>
      <c r="B400">
        <v>2788313</v>
      </c>
      <c r="C400" t="s">
        <v>469</v>
      </c>
    </row>
    <row r="401" spans="1:3" x14ac:dyDescent="0.25">
      <c r="A401" t="s">
        <v>249</v>
      </c>
      <c r="B401">
        <v>2802984</v>
      </c>
      <c r="C401" t="s">
        <v>471</v>
      </c>
    </row>
    <row r="402" spans="1:3" x14ac:dyDescent="0.25">
      <c r="A402" t="s">
        <v>197</v>
      </c>
      <c r="B402">
        <v>2739215</v>
      </c>
      <c r="C402" t="s">
        <v>469</v>
      </c>
    </row>
    <row r="403" spans="1:3" x14ac:dyDescent="0.25">
      <c r="A403" t="s">
        <v>90</v>
      </c>
      <c r="B403">
        <v>2709019</v>
      </c>
      <c r="C403" t="s">
        <v>468</v>
      </c>
    </row>
    <row r="404" spans="1:3" x14ac:dyDescent="0.25">
      <c r="A404" t="s">
        <v>267</v>
      </c>
      <c r="B404">
        <v>2802703</v>
      </c>
      <c r="C404" t="s">
        <v>471</v>
      </c>
    </row>
    <row r="405" spans="1:3" x14ac:dyDescent="0.25">
      <c r="A405" t="s">
        <v>228</v>
      </c>
      <c r="B405">
        <v>2777859</v>
      </c>
      <c r="C405" t="s">
        <v>469</v>
      </c>
    </row>
    <row r="406" spans="1:3" x14ac:dyDescent="0.25">
      <c r="A406" t="s">
        <v>195</v>
      </c>
      <c r="B406">
        <v>2666889</v>
      </c>
      <c r="C406" t="s">
        <v>469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3" tint="0.39997558519241921"/>
  </sheetPr>
  <dimension ref="A1:N68"/>
  <sheetViews>
    <sheetView topLeftCell="A43" workbookViewId="0">
      <selection activeCell="B69" sqref="B69"/>
    </sheetView>
  </sheetViews>
  <sheetFormatPr baseColWidth="10" defaultColWidth="11.44140625" defaultRowHeight="15.6" x14ac:dyDescent="0.3"/>
  <cols>
    <col min="1" max="1" width="24.33203125" style="1" customWidth="1"/>
    <col min="2" max="2" width="15.88671875" style="1" customWidth="1"/>
    <col min="3" max="3" width="14.6640625" style="1" customWidth="1"/>
    <col min="4" max="4" width="7.6640625" style="71" customWidth="1"/>
    <col min="5" max="5" width="7.6640625" style="61" customWidth="1"/>
    <col min="6" max="6" width="7.6640625" style="71" customWidth="1"/>
    <col min="7" max="7" width="7.6640625" style="61" customWidth="1"/>
    <col min="8" max="8" width="7.6640625" style="71" customWidth="1"/>
    <col min="9" max="9" width="7.6640625" style="61" customWidth="1"/>
    <col min="10" max="10" width="7.6640625" style="71" customWidth="1"/>
    <col min="11" max="11" width="7.6640625" style="61" customWidth="1"/>
    <col min="12" max="12" width="9.33203125" style="64" customWidth="1"/>
    <col min="13" max="13" width="14.5546875" style="72" customWidth="1"/>
    <col min="14" max="16384" width="11.44140625" style="1"/>
  </cols>
  <sheetData>
    <row r="1" spans="1:13" ht="17.100000000000001" customHeight="1" thickBot="1" x14ac:dyDescent="0.35">
      <c r="A1" s="31" t="s">
        <v>15</v>
      </c>
      <c r="B1" s="2"/>
      <c r="C1" s="2"/>
      <c r="D1" s="30"/>
      <c r="E1" s="12"/>
      <c r="F1" s="30"/>
      <c r="G1" s="12"/>
      <c r="H1" s="30"/>
      <c r="I1" s="12"/>
      <c r="J1" s="30"/>
      <c r="K1" s="12"/>
      <c r="L1" s="2"/>
      <c r="M1" s="49"/>
    </row>
    <row r="2" spans="1:13" ht="15" customHeight="1" thickBot="1" x14ac:dyDescent="0.35">
      <c r="L2" s="62" t="s">
        <v>1</v>
      </c>
      <c r="M2" s="63">
        <f>B68</f>
        <v>0</v>
      </c>
    </row>
    <row r="3" spans="1:13" s="3" customFormat="1" ht="15.9" customHeight="1" x14ac:dyDescent="0.3">
      <c r="A3" s="51" t="s">
        <v>2</v>
      </c>
      <c r="B3" s="44" t="s">
        <v>3</v>
      </c>
      <c r="C3" s="45" t="s">
        <v>4</v>
      </c>
      <c r="D3" s="186" t="s">
        <v>39</v>
      </c>
      <c r="E3" s="53"/>
      <c r="F3" s="187" t="s">
        <v>40</v>
      </c>
      <c r="G3" s="55"/>
      <c r="H3" s="46" t="s">
        <v>5</v>
      </c>
      <c r="I3" s="57"/>
      <c r="J3" s="47" t="s">
        <v>6</v>
      </c>
      <c r="K3" s="59"/>
      <c r="L3" s="36" t="s">
        <v>7</v>
      </c>
      <c r="M3" s="50" t="s">
        <v>8</v>
      </c>
    </row>
    <row r="4" spans="1:13" s="4" customFormat="1" ht="15.9" customHeight="1" thickBot="1" x14ac:dyDescent="0.35">
      <c r="A4" s="52"/>
      <c r="B4" s="37"/>
      <c r="C4" s="38"/>
      <c r="D4" s="39" t="s">
        <v>9</v>
      </c>
      <c r="E4" s="54" t="s">
        <v>10</v>
      </c>
      <c r="F4" s="40" t="s">
        <v>9</v>
      </c>
      <c r="G4" s="56" t="s">
        <v>10</v>
      </c>
      <c r="H4" s="41" t="s">
        <v>9</v>
      </c>
      <c r="I4" s="58" t="s">
        <v>10</v>
      </c>
      <c r="J4" s="42" t="s">
        <v>9</v>
      </c>
      <c r="K4" s="60" t="s">
        <v>10</v>
      </c>
      <c r="L4" s="43"/>
      <c r="M4" s="35"/>
    </row>
    <row r="5" spans="1:13" s="80" customFormat="1" ht="15" customHeight="1" x14ac:dyDescent="0.25">
      <c r="A5" s="154"/>
      <c r="B5" s="157"/>
      <c r="C5" s="185"/>
      <c r="D5" s="73"/>
      <c r="E5" s="92" t="e">
        <f>LOOKUP(D5,'TABLE COTATION'!$C$4:$C$44,'TABLE COTATION'!$A$4:$A$44)</f>
        <v>#N/A</v>
      </c>
      <c r="F5" s="93"/>
      <c r="G5" s="74" t="e">
        <f>LOOKUP(F5,'TABLE COTATION'!$B$4:$B$44,'TABLE COTATION'!$A$4:$A$44)</f>
        <v>#N/A</v>
      </c>
      <c r="H5" s="75"/>
      <c r="I5" s="76" t="e">
        <f>LOOKUP(H5,'TABLE COTATION'!$F$4:$F$44,'TABLE COTATION'!$H$4:$H$44)</f>
        <v>#N/A</v>
      </c>
      <c r="J5" s="77"/>
      <c r="K5" s="78" t="e">
        <f>LOOKUP(J5,'TABLE COTATION'!$G$4:$G$44,'TABLE COTATION'!$H$4:$H$44)</f>
        <v>#N/A</v>
      </c>
      <c r="L5" s="79" t="e">
        <f t="shared" ref="L5:L27" si="0">SUM(E5+G5+I5+K5)</f>
        <v>#N/A</v>
      </c>
      <c r="M5" s="81">
        <v>1</v>
      </c>
    </row>
    <row r="6" spans="1:13" s="80" customFormat="1" ht="15" customHeight="1" x14ac:dyDescent="0.25">
      <c r="A6" s="155"/>
      <c r="B6" s="158"/>
      <c r="C6" s="159"/>
      <c r="D6" s="73"/>
      <c r="E6" s="92" t="e">
        <f>LOOKUP(D6,'TABLE COTATION'!$C$4:$C$44,'TABLE COTATION'!$A$4:$A$44)</f>
        <v>#N/A</v>
      </c>
      <c r="F6" s="93"/>
      <c r="G6" s="74" t="e">
        <f>LOOKUP(F6,'TABLE COTATION'!$B$4:$B$44,'TABLE COTATION'!$A$4:$A$44)</f>
        <v>#N/A</v>
      </c>
      <c r="H6" s="75"/>
      <c r="I6" s="76" t="e">
        <f>LOOKUP(H6,'TABLE COTATION'!$F$4:$F$44,'TABLE COTATION'!$H$4:$H$44)</f>
        <v>#N/A</v>
      </c>
      <c r="J6" s="77"/>
      <c r="K6" s="78" t="e">
        <f>LOOKUP(J6,'TABLE COTATION'!$G$4:$G$44,'TABLE COTATION'!$H$4:$H$44)</f>
        <v>#N/A</v>
      </c>
      <c r="L6" s="79" t="e">
        <f t="shared" si="0"/>
        <v>#N/A</v>
      </c>
      <c r="M6" s="81">
        <v>2</v>
      </c>
    </row>
    <row r="7" spans="1:13" s="80" customFormat="1" ht="15" customHeight="1" x14ac:dyDescent="0.25">
      <c r="A7" s="155"/>
      <c r="B7" s="158"/>
      <c r="C7" s="159"/>
      <c r="D7" s="73"/>
      <c r="E7" s="92" t="e">
        <f>LOOKUP(D7,'TABLE COTATION'!$C$4:$C$44,'TABLE COTATION'!$A$4:$A$44)</f>
        <v>#N/A</v>
      </c>
      <c r="F7" s="93"/>
      <c r="G7" s="74" t="e">
        <f>LOOKUP(F7,'TABLE COTATION'!$B$4:$B$44,'TABLE COTATION'!$A$4:$A$44)</f>
        <v>#N/A</v>
      </c>
      <c r="H7" s="75"/>
      <c r="I7" s="76" t="e">
        <f>LOOKUP(H7,'TABLE COTATION'!$F$4:$F$44,'TABLE COTATION'!$H$4:$H$44)</f>
        <v>#N/A</v>
      </c>
      <c r="J7" s="77"/>
      <c r="K7" s="78" t="e">
        <f>LOOKUP(J7,'TABLE COTATION'!$G$4:$G$44,'TABLE COTATION'!$H$4:$H$44)</f>
        <v>#N/A</v>
      </c>
      <c r="L7" s="79" t="e">
        <f t="shared" si="0"/>
        <v>#N/A</v>
      </c>
      <c r="M7" s="81">
        <v>3</v>
      </c>
    </row>
    <row r="8" spans="1:13" s="80" customFormat="1" ht="15" customHeight="1" x14ac:dyDescent="0.25">
      <c r="A8" s="155"/>
      <c r="B8" s="158"/>
      <c r="C8" s="159"/>
      <c r="D8" s="73"/>
      <c r="E8" s="92" t="e">
        <f>LOOKUP(D8,'TABLE COTATION'!$C$4:$C$44,'TABLE COTATION'!$A$4:$A$44)</f>
        <v>#N/A</v>
      </c>
      <c r="F8" s="93"/>
      <c r="G8" s="74" t="e">
        <f>LOOKUP(F8,'TABLE COTATION'!$B$4:$B$44,'TABLE COTATION'!$A$4:$A$44)</f>
        <v>#N/A</v>
      </c>
      <c r="H8" s="75"/>
      <c r="I8" s="76" t="e">
        <f>LOOKUP(H8,'TABLE COTATION'!$F$4:$F$44,'TABLE COTATION'!$H$4:$H$44)</f>
        <v>#N/A</v>
      </c>
      <c r="J8" s="77"/>
      <c r="K8" s="78" t="e">
        <f>LOOKUP(J8,'TABLE COTATION'!$G$4:$G$44,'TABLE COTATION'!$H$4:$H$44)</f>
        <v>#N/A</v>
      </c>
      <c r="L8" s="79" t="e">
        <f t="shared" si="0"/>
        <v>#N/A</v>
      </c>
      <c r="M8" s="81">
        <v>4</v>
      </c>
    </row>
    <row r="9" spans="1:13" s="80" customFormat="1" ht="15" customHeight="1" x14ac:dyDescent="0.25">
      <c r="A9" s="155"/>
      <c r="B9" s="158"/>
      <c r="C9" s="159"/>
      <c r="D9" s="73"/>
      <c r="E9" s="92" t="e">
        <f>LOOKUP(D9,'TABLE COTATION'!$C$4:$C$44,'TABLE COTATION'!$A$4:$A$44)</f>
        <v>#N/A</v>
      </c>
      <c r="F9" s="93"/>
      <c r="G9" s="74" t="e">
        <f>LOOKUP(F9,'TABLE COTATION'!$B$4:$B$44,'TABLE COTATION'!$A$4:$A$44)</f>
        <v>#N/A</v>
      </c>
      <c r="H9" s="75"/>
      <c r="I9" s="76" t="e">
        <f>LOOKUP(H9,'TABLE COTATION'!$F$4:$F$44,'TABLE COTATION'!$H$4:$H$44)</f>
        <v>#N/A</v>
      </c>
      <c r="J9" s="77"/>
      <c r="K9" s="78" t="e">
        <f>LOOKUP(J9,'TABLE COTATION'!$G$4:$G$44,'TABLE COTATION'!$H$4:$H$44)</f>
        <v>#N/A</v>
      </c>
      <c r="L9" s="79" t="e">
        <f t="shared" si="0"/>
        <v>#N/A</v>
      </c>
      <c r="M9" s="81">
        <v>5</v>
      </c>
    </row>
    <row r="10" spans="1:13" s="80" customFormat="1" ht="15" customHeight="1" x14ac:dyDescent="0.25">
      <c r="A10" s="155"/>
      <c r="B10" s="158"/>
      <c r="C10" s="159"/>
      <c r="D10" s="73"/>
      <c r="E10" s="92" t="e">
        <f>LOOKUP(D10,'TABLE COTATION'!$C$4:$C$44,'TABLE COTATION'!$A$4:$A$44)</f>
        <v>#N/A</v>
      </c>
      <c r="F10" s="93"/>
      <c r="G10" s="74" t="e">
        <f>LOOKUP(F10,'TABLE COTATION'!$B$4:$B$44,'TABLE COTATION'!$A$4:$A$44)</f>
        <v>#N/A</v>
      </c>
      <c r="H10" s="75"/>
      <c r="I10" s="76" t="e">
        <f>LOOKUP(H10,'TABLE COTATION'!$F$4:$F$44,'TABLE COTATION'!$H$4:$H$44)</f>
        <v>#N/A</v>
      </c>
      <c r="J10" s="77"/>
      <c r="K10" s="78" t="e">
        <f>LOOKUP(J10,'TABLE COTATION'!$G$4:$G$44,'TABLE COTATION'!$H$4:$H$44)</f>
        <v>#N/A</v>
      </c>
      <c r="L10" s="79" t="e">
        <f t="shared" si="0"/>
        <v>#N/A</v>
      </c>
      <c r="M10" s="81">
        <v>6</v>
      </c>
    </row>
    <row r="11" spans="1:13" s="80" customFormat="1" ht="15" customHeight="1" x14ac:dyDescent="0.25">
      <c r="A11" s="155"/>
      <c r="B11" s="158"/>
      <c r="C11" s="159"/>
      <c r="D11" s="73"/>
      <c r="E11" s="92" t="e">
        <f>LOOKUP(D11,'TABLE COTATION'!$C$4:$C$44,'TABLE COTATION'!$A$4:$A$44)</f>
        <v>#N/A</v>
      </c>
      <c r="F11" s="93"/>
      <c r="G11" s="74" t="e">
        <f>LOOKUP(F11,'TABLE COTATION'!$B$4:$B$44,'TABLE COTATION'!$A$4:$A$44)</f>
        <v>#N/A</v>
      </c>
      <c r="H11" s="75"/>
      <c r="I11" s="76" t="e">
        <f>LOOKUP(H11,'TABLE COTATION'!$F$4:$F$44,'TABLE COTATION'!$H$4:$H$44)</f>
        <v>#N/A</v>
      </c>
      <c r="J11" s="77"/>
      <c r="K11" s="78" t="e">
        <f>LOOKUP(J11,'TABLE COTATION'!$G$4:$G$44,'TABLE COTATION'!$H$4:$H$44)</f>
        <v>#N/A</v>
      </c>
      <c r="L11" s="79" t="e">
        <f t="shared" si="0"/>
        <v>#N/A</v>
      </c>
      <c r="M11" s="81">
        <v>7</v>
      </c>
    </row>
    <row r="12" spans="1:13" s="80" customFormat="1" ht="15" customHeight="1" x14ac:dyDescent="0.25">
      <c r="A12" s="155"/>
      <c r="B12" s="158"/>
      <c r="C12" s="159"/>
      <c r="D12" s="73"/>
      <c r="E12" s="92" t="e">
        <f>LOOKUP(D12,'TABLE COTATION'!$C$4:$C$44,'TABLE COTATION'!$A$4:$A$44)</f>
        <v>#N/A</v>
      </c>
      <c r="F12" s="93"/>
      <c r="G12" s="74" t="e">
        <f>LOOKUP(F12,'TABLE COTATION'!$B$4:$B$44,'TABLE COTATION'!$A$4:$A$44)</f>
        <v>#N/A</v>
      </c>
      <c r="H12" s="75"/>
      <c r="I12" s="76" t="e">
        <f>LOOKUP(H12,'TABLE COTATION'!$F$4:$F$44,'TABLE COTATION'!$H$4:$H$44)</f>
        <v>#N/A</v>
      </c>
      <c r="J12" s="77"/>
      <c r="K12" s="78" t="e">
        <f>LOOKUP(J12,'TABLE COTATION'!$G$4:$G$44,'TABLE COTATION'!$H$4:$H$44)</f>
        <v>#N/A</v>
      </c>
      <c r="L12" s="79" t="e">
        <f t="shared" si="0"/>
        <v>#N/A</v>
      </c>
      <c r="M12" s="81">
        <v>8</v>
      </c>
    </row>
    <row r="13" spans="1:13" s="80" customFormat="1" ht="15" customHeight="1" x14ac:dyDescent="0.25">
      <c r="A13" s="155"/>
      <c r="B13" s="158"/>
      <c r="C13" s="159"/>
      <c r="D13" s="73"/>
      <c r="E13" s="92" t="e">
        <f>LOOKUP(D13,'TABLE COTATION'!$C$4:$C$44,'TABLE COTATION'!$A$4:$A$44)</f>
        <v>#N/A</v>
      </c>
      <c r="F13" s="93"/>
      <c r="G13" s="74" t="e">
        <f>LOOKUP(F13,'TABLE COTATION'!$B$4:$B$44,'TABLE COTATION'!$A$4:$A$44)</f>
        <v>#N/A</v>
      </c>
      <c r="H13" s="75"/>
      <c r="I13" s="76" t="e">
        <f>LOOKUP(H13,'TABLE COTATION'!$F$4:$F$44,'TABLE COTATION'!$H$4:$H$44)</f>
        <v>#N/A</v>
      </c>
      <c r="J13" s="77"/>
      <c r="K13" s="78" t="e">
        <f>LOOKUP(J13,'TABLE COTATION'!$G$4:$G$44,'TABLE COTATION'!$H$4:$H$44)</f>
        <v>#N/A</v>
      </c>
      <c r="L13" s="79" t="e">
        <f t="shared" si="0"/>
        <v>#N/A</v>
      </c>
      <c r="M13" s="81">
        <v>9</v>
      </c>
    </row>
    <row r="14" spans="1:13" s="80" customFormat="1" ht="15" customHeight="1" x14ac:dyDescent="0.25">
      <c r="A14" s="155"/>
      <c r="B14" s="158"/>
      <c r="C14" s="159"/>
      <c r="D14" s="73"/>
      <c r="E14" s="92" t="e">
        <f>LOOKUP(D14,'TABLE COTATION'!$C$4:$C$44,'TABLE COTATION'!$A$4:$A$44)</f>
        <v>#N/A</v>
      </c>
      <c r="F14" s="93"/>
      <c r="G14" s="74" t="e">
        <f>LOOKUP(F14,'TABLE COTATION'!$B$4:$B$44,'TABLE COTATION'!$A$4:$A$44)</f>
        <v>#N/A</v>
      </c>
      <c r="H14" s="75"/>
      <c r="I14" s="76" t="e">
        <f>LOOKUP(H14,'TABLE COTATION'!$F$4:$F$44,'TABLE COTATION'!$H$4:$H$44)</f>
        <v>#N/A</v>
      </c>
      <c r="J14" s="77"/>
      <c r="K14" s="78" t="e">
        <f>LOOKUP(J14,'TABLE COTATION'!$G$4:$G$44,'TABLE COTATION'!$H$4:$H$44)</f>
        <v>#N/A</v>
      </c>
      <c r="L14" s="79" t="e">
        <f t="shared" si="0"/>
        <v>#N/A</v>
      </c>
      <c r="M14" s="81">
        <v>10</v>
      </c>
    </row>
    <row r="15" spans="1:13" s="80" customFormat="1" ht="15" customHeight="1" x14ac:dyDescent="0.25">
      <c r="A15" s="155"/>
      <c r="B15" s="158"/>
      <c r="C15" s="159"/>
      <c r="D15" s="73"/>
      <c r="E15" s="92" t="e">
        <f>LOOKUP(D15,'TABLE COTATION'!$C$4:$C$44,'TABLE COTATION'!$A$4:$A$44)</f>
        <v>#N/A</v>
      </c>
      <c r="F15" s="93"/>
      <c r="G15" s="74" t="e">
        <f>LOOKUP(F15,'TABLE COTATION'!$B$4:$B$44,'TABLE COTATION'!$A$4:$A$44)</f>
        <v>#N/A</v>
      </c>
      <c r="H15" s="75"/>
      <c r="I15" s="76" t="e">
        <f>LOOKUP(H15,'TABLE COTATION'!$F$4:$F$44,'TABLE COTATION'!$H$4:$H$44)</f>
        <v>#N/A</v>
      </c>
      <c r="J15" s="77"/>
      <c r="K15" s="78" t="e">
        <f>LOOKUP(J15,'TABLE COTATION'!$G$4:$G$44,'TABLE COTATION'!$H$4:$H$44)</f>
        <v>#N/A</v>
      </c>
      <c r="L15" s="79" t="e">
        <f t="shared" si="0"/>
        <v>#N/A</v>
      </c>
      <c r="M15" s="81">
        <v>11</v>
      </c>
    </row>
    <row r="16" spans="1:13" s="80" customFormat="1" ht="15" customHeight="1" x14ac:dyDescent="0.25">
      <c r="A16" s="155"/>
      <c r="B16" s="158"/>
      <c r="C16" s="159"/>
      <c r="D16" s="73"/>
      <c r="E16" s="92" t="e">
        <f>LOOKUP(D16,'TABLE COTATION'!$C$4:$C$44,'TABLE COTATION'!$A$4:$A$44)</f>
        <v>#N/A</v>
      </c>
      <c r="F16" s="93"/>
      <c r="G16" s="74" t="e">
        <f>LOOKUP(F16,'TABLE COTATION'!$B$4:$B$44,'TABLE COTATION'!$A$4:$A$44)</f>
        <v>#N/A</v>
      </c>
      <c r="H16" s="75"/>
      <c r="I16" s="76" t="e">
        <f>LOOKUP(H16,'TABLE COTATION'!$F$4:$F$44,'TABLE COTATION'!$H$4:$H$44)</f>
        <v>#N/A</v>
      </c>
      <c r="J16" s="77"/>
      <c r="K16" s="78" t="e">
        <f>LOOKUP(J16,'TABLE COTATION'!$G$4:$G$44,'TABLE COTATION'!$H$4:$H$44)</f>
        <v>#N/A</v>
      </c>
      <c r="L16" s="79" t="e">
        <f t="shared" si="0"/>
        <v>#N/A</v>
      </c>
      <c r="M16" s="81">
        <v>12</v>
      </c>
    </row>
    <row r="17" spans="1:13" s="80" customFormat="1" ht="15" customHeight="1" x14ac:dyDescent="0.25">
      <c r="A17" s="155"/>
      <c r="B17" s="158"/>
      <c r="C17" s="159"/>
      <c r="D17" s="73"/>
      <c r="E17" s="92" t="e">
        <f>LOOKUP(D17,'TABLE COTATION'!$C$4:$C$44,'TABLE COTATION'!$A$4:$A$44)</f>
        <v>#N/A</v>
      </c>
      <c r="F17" s="93"/>
      <c r="G17" s="74" t="e">
        <f>LOOKUP(F17,'TABLE COTATION'!$B$4:$B$44,'TABLE COTATION'!$A$4:$A$44)</f>
        <v>#N/A</v>
      </c>
      <c r="H17" s="75"/>
      <c r="I17" s="76" t="e">
        <f>LOOKUP(H17,'TABLE COTATION'!$F$4:$F$44,'TABLE COTATION'!$H$4:$H$44)</f>
        <v>#N/A</v>
      </c>
      <c r="J17" s="77"/>
      <c r="K17" s="78" t="e">
        <f>LOOKUP(J17,'TABLE COTATION'!$G$4:$G$44,'TABLE COTATION'!$H$4:$H$44)</f>
        <v>#N/A</v>
      </c>
      <c r="L17" s="79" t="e">
        <f t="shared" si="0"/>
        <v>#N/A</v>
      </c>
      <c r="M17" s="81">
        <v>13</v>
      </c>
    </row>
    <row r="18" spans="1:13" s="80" customFormat="1" ht="15" customHeight="1" x14ac:dyDescent="0.25">
      <c r="A18" s="155"/>
      <c r="B18" s="158"/>
      <c r="C18" s="159"/>
      <c r="D18" s="73"/>
      <c r="E18" s="92" t="e">
        <f>LOOKUP(D18,'TABLE COTATION'!$C$4:$C$44,'TABLE COTATION'!$A$4:$A$44)</f>
        <v>#N/A</v>
      </c>
      <c r="F18" s="93"/>
      <c r="G18" s="74" t="e">
        <f>LOOKUP(F18,'TABLE COTATION'!$B$4:$B$44,'TABLE COTATION'!$A$4:$A$44)</f>
        <v>#N/A</v>
      </c>
      <c r="H18" s="75"/>
      <c r="I18" s="76" t="e">
        <f>LOOKUP(H18,'TABLE COTATION'!$F$4:$F$44,'TABLE COTATION'!$H$4:$H$44)</f>
        <v>#N/A</v>
      </c>
      <c r="J18" s="77"/>
      <c r="K18" s="78" t="e">
        <f>LOOKUP(J18,'TABLE COTATION'!$G$4:$G$44,'TABLE COTATION'!$H$4:$H$44)</f>
        <v>#N/A</v>
      </c>
      <c r="L18" s="79" t="e">
        <f t="shared" si="0"/>
        <v>#N/A</v>
      </c>
      <c r="M18" s="81">
        <v>14</v>
      </c>
    </row>
    <row r="19" spans="1:13" s="80" customFormat="1" ht="15" customHeight="1" x14ac:dyDescent="0.25">
      <c r="A19" s="155"/>
      <c r="B19" s="158"/>
      <c r="C19" s="159"/>
      <c r="D19" s="73"/>
      <c r="E19" s="92" t="e">
        <f>LOOKUP(D19,'TABLE COTATION'!$C$4:$C$44,'TABLE COTATION'!$A$4:$A$44)</f>
        <v>#N/A</v>
      </c>
      <c r="F19" s="93"/>
      <c r="G19" s="74" t="e">
        <f>LOOKUP(F19,'TABLE COTATION'!$B$4:$B$44,'TABLE COTATION'!$A$4:$A$44)</f>
        <v>#N/A</v>
      </c>
      <c r="H19" s="75"/>
      <c r="I19" s="76" t="e">
        <f>LOOKUP(H19,'TABLE COTATION'!$F$4:$F$44,'TABLE COTATION'!$H$4:$H$44)</f>
        <v>#N/A</v>
      </c>
      <c r="J19" s="77"/>
      <c r="K19" s="78" t="e">
        <f>LOOKUP(J19,'TABLE COTATION'!$G$4:$G$44,'TABLE COTATION'!$H$4:$H$44)</f>
        <v>#N/A</v>
      </c>
      <c r="L19" s="79" t="e">
        <f t="shared" si="0"/>
        <v>#N/A</v>
      </c>
      <c r="M19" s="81">
        <v>15</v>
      </c>
    </row>
    <row r="20" spans="1:13" s="80" customFormat="1" ht="15" customHeight="1" x14ac:dyDescent="0.25">
      <c r="A20" s="155"/>
      <c r="B20" s="158"/>
      <c r="C20" s="159"/>
      <c r="D20" s="73"/>
      <c r="E20" s="92" t="e">
        <f>LOOKUP(D20,'TABLE COTATION'!$C$4:$C$44,'TABLE COTATION'!$A$4:$A$44)</f>
        <v>#N/A</v>
      </c>
      <c r="F20" s="93"/>
      <c r="G20" s="74" t="e">
        <f>LOOKUP(F20,'TABLE COTATION'!$B$4:$B$44,'TABLE COTATION'!$A$4:$A$44)</f>
        <v>#N/A</v>
      </c>
      <c r="H20" s="75"/>
      <c r="I20" s="76" t="e">
        <f>LOOKUP(H20,'TABLE COTATION'!$F$4:$F$44,'TABLE COTATION'!$H$4:$H$44)</f>
        <v>#N/A</v>
      </c>
      <c r="J20" s="77"/>
      <c r="K20" s="78" t="e">
        <f>LOOKUP(J20,'TABLE COTATION'!$G$4:$G$44,'TABLE COTATION'!$H$4:$H$44)</f>
        <v>#N/A</v>
      </c>
      <c r="L20" s="79" t="e">
        <f t="shared" si="0"/>
        <v>#N/A</v>
      </c>
      <c r="M20" s="81">
        <v>16</v>
      </c>
    </row>
    <row r="21" spans="1:13" s="80" customFormat="1" ht="15" customHeight="1" x14ac:dyDescent="0.25">
      <c r="A21" s="155"/>
      <c r="B21" s="158"/>
      <c r="C21" s="159"/>
      <c r="D21" s="73"/>
      <c r="E21" s="92" t="e">
        <f>LOOKUP(D21,'TABLE COTATION'!$C$4:$C$44,'TABLE COTATION'!$A$4:$A$44)</f>
        <v>#N/A</v>
      </c>
      <c r="F21" s="93"/>
      <c r="G21" s="74" t="e">
        <f>LOOKUP(F21,'TABLE COTATION'!$B$4:$B$44,'TABLE COTATION'!$A$4:$A$44)</f>
        <v>#N/A</v>
      </c>
      <c r="H21" s="75"/>
      <c r="I21" s="76" t="e">
        <f>LOOKUP(H21,'TABLE COTATION'!$F$4:$F$44,'TABLE COTATION'!$H$4:$H$44)</f>
        <v>#N/A</v>
      </c>
      <c r="J21" s="77"/>
      <c r="K21" s="78" t="e">
        <f>LOOKUP(J21,'TABLE COTATION'!$G$4:$G$44,'TABLE COTATION'!$H$4:$H$44)</f>
        <v>#N/A</v>
      </c>
      <c r="L21" s="79" t="e">
        <f t="shared" si="0"/>
        <v>#N/A</v>
      </c>
      <c r="M21" s="81">
        <v>17</v>
      </c>
    </row>
    <row r="22" spans="1:13" s="80" customFormat="1" ht="15" customHeight="1" x14ac:dyDescent="0.25">
      <c r="A22" s="155"/>
      <c r="B22" s="158"/>
      <c r="C22" s="159"/>
      <c r="D22" s="73"/>
      <c r="E22" s="92" t="e">
        <f>LOOKUP(D22,'TABLE COTATION'!$C$4:$C$44,'TABLE COTATION'!$A$4:$A$44)</f>
        <v>#N/A</v>
      </c>
      <c r="F22" s="93"/>
      <c r="G22" s="74" t="e">
        <f>LOOKUP(F22,'TABLE COTATION'!$B$4:$B$44,'TABLE COTATION'!$A$4:$A$44)</f>
        <v>#N/A</v>
      </c>
      <c r="H22" s="75"/>
      <c r="I22" s="76" t="e">
        <f>LOOKUP(H22,'TABLE COTATION'!$F$4:$F$44,'TABLE COTATION'!$H$4:$H$44)</f>
        <v>#N/A</v>
      </c>
      <c r="J22" s="77"/>
      <c r="K22" s="78" t="e">
        <f>LOOKUP(J22,'TABLE COTATION'!$G$4:$G$44,'TABLE COTATION'!$H$4:$H$44)</f>
        <v>#N/A</v>
      </c>
      <c r="L22" s="79" t="e">
        <f t="shared" si="0"/>
        <v>#N/A</v>
      </c>
      <c r="M22" s="81">
        <v>18</v>
      </c>
    </row>
    <row r="23" spans="1:13" s="80" customFormat="1" ht="15" customHeight="1" x14ac:dyDescent="0.25">
      <c r="A23" s="155"/>
      <c r="B23" s="158"/>
      <c r="C23" s="159"/>
      <c r="D23" s="73"/>
      <c r="E23" s="92" t="e">
        <f>LOOKUP(D23,'TABLE COTATION'!$C$4:$C$44,'TABLE COTATION'!$A$4:$A$44)</f>
        <v>#N/A</v>
      </c>
      <c r="F23" s="93"/>
      <c r="G23" s="74" t="e">
        <f>LOOKUP(F23,'TABLE COTATION'!$B$4:$B$44,'TABLE COTATION'!$A$4:$A$44)</f>
        <v>#N/A</v>
      </c>
      <c r="H23" s="75"/>
      <c r="I23" s="76" t="e">
        <f>LOOKUP(H23,'TABLE COTATION'!$F$4:$F$44,'TABLE COTATION'!$H$4:$H$44)</f>
        <v>#N/A</v>
      </c>
      <c r="J23" s="77"/>
      <c r="K23" s="78" t="e">
        <f>LOOKUP(J23,'TABLE COTATION'!$G$4:$G$44,'TABLE COTATION'!$H$4:$H$44)</f>
        <v>#N/A</v>
      </c>
      <c r="L23" s="79" t="e">
        <f t="shared" si="0"/>
        <v>#N/A</v>
      </c>
      <c r="M23" s="81">
        <v>19</v>
      </c>
    </row>
    <row r="24" spans="1:13" s="80" customFormat="1" ht="15" customHeight="1" x14ac:dyDescent="0.25">
      <c r="A24" s="155"/>
      <c r="B24" s="158"/>
      <c r="C24" s="159"/>
      <c r="D24" s="73"/>
      <c r="E24" s="92" t="e">
        <f>LOOKUP(D24,'TABLE COTATION'!$C$4:$C$44,'TABLE COTATION'!$A$4:$A$44)</f>
        <v>#N/A</v>
      </c>
      <c r="F24" s="93"/>
      <c r="G24" s="74" t="e">
        <f>LOOKUP(F24,'TABLE COTATION'!$B$4:$B$44,'TABLE COTATION'!$A$4:$A$44)</f>
        <v>#N/A</v>
      </c>
      <c r="H24" s="75"/>
      <c r="I24" s="76" t="e">
        <f>LOOKUP(H24,'TABLE COTATION'!$F$4:$F$44,'TABLE COTATION'!$H$4:$H$44)</f>
        <v>#N/A</v>
      </c>
      <c r="J24" s="77"/>
      <c r="K24" s="78" t="e">
        <f>LOOKUP(J24,'TABLE COTATION'!$G$4:$G$44,'TABLE COTATION'!$H$4:$H$44)</f>
        <v>#N/A</v>
      </c>
      <c r="L24" s="79" t="e">
        <f t="shared" si="0"/>
        <v>#N/A</v>
      </c>
      <c r="M24" s="81">
        <v>20</v>
      </c>
    </row>
    <row r="25" spans="1:13" s="80" customFormat="1" ht="15" customHeight="1" x14ac:dyDescent="0.25">
      <c r="A25" s="155"/>
      <c r="B25" s="158"/>
      <c r="C25" s="159"/>
      <c r="D25" s="73"/>
      <c r="E25" s="92" t="e">
        <f>LOOKUP(D25,'TABLE COTATION'!$C$4:$C$44,'TABLE COTATION'!$A$4:$A$44)</f>
        <v>#N/A</v>
      </c>
      <c r="F25" s="93"/>
      <c r="G25" s="74" t="e">
        <f>LOOKUP(F25,'TABLE COTATION'!$B$4:$B$44,'TABLE COTATION'!$A$4:$A$44)</f>
        <v>#N/A</v>
      </c>
      <c r="H25" s="75"/>
      <c r="I25" s="76" t="e">
        <f>LOOKUP(H25,'TABLE COTATION'!$F$4:$F$44,'TABLE COTATION'!$H$4:$H$44)</f>
        <v>#N/A</v>
      </c>
      <c r="J25" s="77"/>
      <c r="K25" s="78" t="e">
        <f>LOOKUP(J25,'TABLE COTATION'!$G$4:$G$44,'TABLE COTATION'!$H$4:$H$44)</f>
        <v>#N/A</v>
      </c>
      <c r="L25" s="79" t="e">
        <f t="shared" si="0"/>
        <v>#N/A</v>
      </c>
      <c r="M25" s="81">
        <v>21</v>
      </c>
    </row>
    <row r="26" spans="1:13" s="80" customFormat="1" ht="15" customHeight="1" x14ac:dyDescent="0.25">
      <c r="A26" s="155"/>
      <c r="B26" s="158"/>
      <c r="C26" s="159"/>
      <c r="D26" s="73"/>
      <c r="E26" s="92" t="e">
        <f>LOOKUP(D26,'TABLE COTATION'!$C$4:$C$44,'TABLE COTATION'!$A$4:$A$44)</f>
        <v>#N/A</v>
      </c>
      <c r="F26" s="93"/>
      <c r="G26" s="74" t="e">
        <f>LOOKUP(F26,'TABLE COTATION'!$B$4:$B$44,'TABLE COTATION'!$A$4:$A$44)</f>
        <v>#N/A</v>
      </c>
      <c r="H26" s="75"/>
      <c r="I26" s="76" t="e">
        <f>LOOKUP(H26,'TABLE COTATION'!$F$4:$F$44,'TABLE COTATION'!$H$4:$H$44)</f>
        <v>#N/A</v>
      </c>
      <c r="J26" s="77"/>
      <c r="K26" s="78" t="e">
        <f>LOOKUP(J26,'TABLE COTATION'!$G$4:$G$44,'TABLE COTATION'!$H$4:$H$44)</f>
        <v>#N/A</v>
      </c>
      <c r="L26" s="79" t="e">
        <f t="shared" si="0"/>
        <v>#N/A</v>
      </c>
      <c r="M26" s="81">
        <v>22</v>
      </c>
    </row>
    <row r="27" spans="1:13" s="80" customFormat="1" ht="15" customHeight="1" x14ac:dyDescent="0.25">
      <c r="A27" s="155"/>
      <c r="B27" s="158"/>
      <c r="C27" s="159"/>
      <c r="D27" s="73"/>
      <c r="E27" s="92" t="e">
        <f>LOOKUP(D27,'TABLE COTATION'!$C$4:$C$44,'TABLE COTATION'!$A$4:$A$44)</f>
        <v>#N/A</v>
      </c>
      <c r="F27" s="93"/>
      <c r="G27" s="74" t="e">
        <f>LOOKUP(F27,'TABLE COTATION'!$B$4:$B$44,'TABLE COTATION'!$A$4:$A$44)</f>
        <v>#N/A</v>
      </c>
      <c r="H27" s="75"/>
      <c r="I27" s="76" t="e">
        <f>LOOKUP(H27,'TABLE COTATION'!$F$4:$F$44,'TABLE COTATION'!$H$4:$H$44)</f>
        <v>#N/A</v>
      </c>
      <c r="J27" s="77"/>
      <c r="K27" s="78" t="e">
        <f>LOOKUP(J27,'TABLE COTATION'!$G$4:$G$44,'TABLE COTATION'!$H$4:$H$44)</f>
        <v>#N/A</v>
      </c>
      <c r="L27" s="79" t="e">
        <f t="shared" si="0"/>
        <v>#N/A</v>
      </c>
      <c r="M27" s="81">
        <v>23</v>
      </c>
    </row>
    <row r="28" spans="1:13" s="80" customFormat="1" ht="15" customHeight="1" x14ac:dyDescent="0.25">
      <c r="A28" s="155"/>
      <c r="B28" s="158"/>
      <c r="C28" s="159"/>
      <c r="D28" s="73"/>
      <c r="E28" s="92" t="e">
        <f>LOOKUP(D28,'TABLE COTATION'!$C$4:$C$44,'TABLE COTATION'!$A$4:$A$44)</f>
        <v>#N/A</v>
      </c>
      <c r="F28" s="93"/>
      <c r="G28" s="74" t="e">
        <f>LOOKUP(F28,'TABLE COTATION'!$B$4:$B$44,'TABLE COTATION'!$A$4:$A$44)</f>
        <v>#N/A</v>
      </c>
      <c r="H28" s="75"/>
      <c r="I28" s="76" t="e">
        <f>LOOKUP(H28,'TABLE COTATION'!$F$4:$F$44,'TABLE COTATION'!$H$4:$H$44)</f>
        <v>#N/A</v>
      </c>
      <c r="J28" s="77"/>
      <c r="K28" s="78" t="e">
        <f>LOOKUP(J28,'TABLE COTATION'!$G$4:$G$44,'TABLE COTATION'!$H$4:$H$44)</f>
        <v>#N/A</v>
      </c>
      <c r="L28" s="79" t="e">
        <f t="shared" ref="L28:L33" si="1">SUM(E28+G28+I28+K28)</f>
        <v>#N/A</v>
      </c>
      <c r="M28" s="81">
        <v>24</v>
      </c>
    </row>
    <row r="29" spans="1:13" s="80" customFormat="1" ht="15" customHeight="1" x14ac:dyDescent="0.25">
      <c r="A29" s="155"/>
      <c r="B29" s="158"/>
      <c r="C29" s="159"/>
      <c r="D29" s="73"/>
      <c r="E29" s="92" t="e">
        <f>LOOKUP(D29,'TABLE COTATION'!$C$4:$C$44,'TABLE COTATION'!$A$4:$A$44)</f>
        <v>#N/A</v>
      </c>
      <c r="F29" s="93"/>
      <c r="G29" s="74" t="e">
        <f>LOOKUP(F29,'TABLE COTATION'!$B$4:$B$44,'TABLE COTATION'!$A$4:$A$44)</f>
        <v>#N/A</v>
      </c>
      <c r="H29" s="75"/>
      <c r="I29" s="76" t="e">
        <f>LOOKUP(H29,'TABLE COTATION'!$F$4:$F$44,'TABLE COTATION'!$H$4:$H$44)</f>
        <v>#N/A</v>
      </c>
      <c r="J29" s="77"/>
      <c r="K29" s="78" t="e">
        <f>LOOKUP(J29,'TABLE COTATION'!$G$4:$G$44,'TABLE COTATION'!$H$4:$H$44)</f>
        <v>#N/A</v>
      </c>
      <c r="L29" s="79" t="e">
        <f t="shared" si="1"/>
        <v>#N/A</v>
      </c>
      <c r="M29" s="81">
        <v>25</v>
      </c>
    </row>
    <row r="30" spans="1:13" s="80" customFormat="1" ht="15" customHeight="1" x14ac:dyDescent="0.25">
      <c r="A30" s="155"/>
      <c r="B30" s="158"/>
      <c r="C30" s="159"/>
      <c r="D30" s="73"/>
      <c r="E30" s="92" t="e">
        <f>LOOKUP(D30,'TABLE COTATION'!$C$4:$C$44,'TABLE COTATION'!$A$4:$A$44)</f>
        <v>#N/A</v>
      </c>
      <c r="F30" s="93"/>
      <c r="G30" s="74" t="e">
        <f>LOOKUP(F30,'TABLE COTATION'!$B$4:$B$44,'TABLE COTATION'!$A$4:$A$44)</f>
        <v>#N/A</v>
      </c>
      <c r="H30" s="75"/>
      <c r="I30" s="76" t="e">
        <f>LOOKUP(H30,'TABLE COTATION'!$F$4:$F$44,'TABLE COTATION'!$H$4:$H$44)</f>
        <v>#N/A</v>
      </c>
      <c r="J30" s="77"/>
      <c r="K30" s="78" t="e">
        <f>LOOKUP(J30,'TABLE COTATION'!$G$4:$G$44,'TABLE COTATION'!$H$4:$H$44)</f>
        <v>#N/A</v>
      </c>
      <c r="L30" s="79" t="e">
        <f t="shared" si="1"/>
        <v>#N/A</v>
      </c>
      <c r="M30" s="81">
        <v>26</v>
      </c>
    </row>
    <row r="31" spans="1:13" s="80" customFormat="1" ht="15" customHeight="1" x14ac:dyDescent="0.25">
      <c r="A31" s="155"/>
      <c r="B31" s="158"/>
      <c r="C31" s="159"/>
      <c r="D31" s="73"/>
      <c r="E31" s="92" t="e">
        <f>LOOKUP(D31,'TABLE COTATION'!$C$4:$C$44,'TABLE COTATION'!$A$4:$A$44)</f>
        <v>#N/A</v>
      </c>
      <c r="F31" s="93"/>
      <c r="G31" s="74" t="e">
        <f>LOOKUP(F31,'TABLE COTATION'!$B$4:$B$44,'TABLE COTATION'!$A$4:$A$44)</f>
        <v>#N/A</v>
      </c>
      <c r="H31" s="75"/>
      <c r="I31" s="76" t="e">
        <f>LOOKUP(H31,'TABLE COTATION'!$F$4:$F$44,'TABLE COTATION'!$H$4:$H$44)</f>
        <v>#N/A</v>
      </c>
      <c r="J31" s="77"/>
      <c r="K31" s="78" t="e">
        <f>LOOKUP(J31,'TABLE COTATION'!$G$4:$G$44,'TABLE COTATION'!$H$4:$H$44)</f>
        <v>#N/A</v>
      </c>
      <c r="L31" s="79" t="e">
        <f t="shared" si="1"/>
        <v>#N/A</v>
      </c>
      <c r="M31" s="81">
        <v>27</v>
      </c>
    </row>
    <row r="32" spans="1:13" s="80" customFormat="1" ht="15" customHeight="1" x14ac:dyDescent="0.25">
      <c r="A32" s="155"/>
      <c r="B32" s="158"/>
      <c r="C32" s="159"/>
      <c r="D32" s="73"/>
      <c r="E32" s="92" t="e">
        <f>LOOKUP(D32,'TABLE COTATION'!$C$4:$C$44,'TABLE COTATION'!$A$4:$A$44)</f>
        <v>#N/A</v>
      </c>
      <c r="F32" s="93"/>
      <c r="G32" s="74" t="e">
        <f>LOOKUP(F32,'TABLE COTATION'!$B$4:$B$44,'TABLE COTATION'!$A$4:$A$44)</f>
        <v>#N/A</v>
      </c>
      <c r="H32" s="75"/>
      <c r="I32" s="76" t="e">
        <f>LOOKUP(H32,'TABLE COTATION'!$F$4:$F$44,'TABLE COTATION'!$H$4:$H$44)</f>
        <v>#N/A</v>
      </c>
      <c r="J32" s="77"/>
      <c r="K32" s="78" t="e">
        <f>LOOKUP(J32,'TABLE COTATION'!$G$4:$G$44,'TABLE COTATION'!$H$4:$H$44)</f>
        <v>#N/A</v>
      </c>
      <c r="L32" s="79" t="e">
        <f t="shared" si="1"/>
        <v>#N/A</v>
      </c>
      <c r="M32" s="81">
        <v>28</v>
      </c>
    </row>
    <row r="33" spans="1:13" s="80" customFormat="1" ht="15" customHeight="1" x14ac:dyDescent="0.25">
      <c r="A33" s="155"/>
      <c r="B33" s="158"/>
      <c r="C33" s="159"/>
      <c r="D33" s="73"/>
      <c r="E33" s="92" t="e">
        <f>LOOKUP(D33,'TABLE COTATION'!$C$4:$C$44,'TABLE COTATION'!$A$4:$A$44)</f>
        <v>#N/A</v>
      </c>
      <c r="F33" s="93"/>
      <c r="G33" s="74" t="e">
        <f>LOOKUP(F33,'TABLE COTATION'!$B$4:$B$44,'TABLE COTATION'!$A$4:$A$44)</f>
        <v>#N/A</v>
      </c>
      <c r="H33" s="75"/>
      <c r="I33" s="76" t="e">
        <f>LOOKUP(H33,'TABLE COTATION'!$F$4:$F$44,'TABLE COTATION'!$H$4:$H$44)</f>
        <v>#N/A</v>
      </c>
      <c r="J33" s="77"/>
      <c r="K33" s="78" t="e">
        <f>LOOKUP(J33,'TABLE COTATION'!$G$4:$G$44,'TABLE COTATION'!$H$4:$H$44)</f>
        <v>#N/A</v>
      </c>
      <c r="L33" s="79" t="e">
        <f t="shared" si="1"/>
        <v>#N/A</v>
      </c>
      <c r="M33" s="81">
        <v>29</v>
      </c>
    </row>
    <row r="34" spans="1:13" s="80" customFormat="1" ht="15" customHeight="1" x14ac:dyDescent="0.25">
      <c r="A34" s="155"/>
      <c r="B34" s="158"/>
      <c r="C34" s="159"/>
      <c r="D34" s="73"/>
      <c r="E34" s="92" t="e">
        <f>LOOKUP(D34,'TABLE COTATION'!$C$4:$C$44,'TABLE COTATION'!$A$4:$A$44)</f>
        <v>#N/A</v>
      </c>
      <c r="F34" s="93"/>
      <c r="G34" s="74" t="e">
        <f>LOOKUP(F34,'TABLE COTATION'!$B$4:$B$44,'TABLE COTATION'!$A$4:$A$44)</f>
        <v>#N/A</v>
      </c>
      <c r="H34" s="75"/>
      <c r="I34" s="76" t="e">
        <f>LOOKUP(H34,'TABLE COTATION'!$F$4:$F$44,'TABLE COTATION'!$H$4:$H$44)</f>
        <v>#N/A</v>
      </c>
      <c r="J34" s="77"/>
      <c r="K34" s="78" t="e">
        <f>LOOKUP(J34,'TABLE COTATION'!$G$4:$G$44,'TABLE COTATION'!$H$4:$H$44)</f>
        <v>#N/A</v>
      </c>
      <c r="L34" s="79" t="e">
        <f t="shared" ref="L34:L61" si="2">SUM(E34+G34+I34+K34)</f>
        <v>#N/A</v>
      </c>
      <c r="M34" s="81">
        <v>30</v>
      </c>
    </row>
    <row r="35" spans="1:13" s="80" customFormat="1" ht="15" customHeight="1" x14ac:dyDescent="0.25">
      <c r="A35" s="155"/>
      <c r="B35" s="158"/>
      <c r="C35" s="159"/>
      <c r="D35" s="73"/>
      <c r="E35" s="92" t="e">
        <f>LOOKUP(D35,'TABLE COTATION'!$C$4:$C$44,'TABLE COTATION'!$A$4:$A$44)</f>
        <v>#N/A</v>
      </c>
      <c r="F35" s="93"/>
      <c r="G35" s="74" t="e">
        <f>LOOKUP(F35,'TABLE COTATION'!$B$4:$B$44,'TABLE COTATION'!$A$4:$A$44)</f>
        <v>#N/A</v>
      </c>
      <c r="H35" s="75"/>
      <c r="I35" s="76" t="e">
        <f>LOOKUP(H35,'TABLE COTATION'!$F$4:$F$44,'TABLE COTATION'!$H$4:$H$44)</f>
        <v>#N/A</v>
      </c>
      <c r="J35" s="77"/>
      <c r="K35" s="78" t="e">
        <f>LOOKUP(J35,'TABLE COTATION'!$G$4:$G$44,'TABLE COTATION'!$H$4:$H$44)</f>
        <v>#N/A</v>
      </c>
      <c r="L35" s="79" t="e">
        <f t="shared" si="2"/>
        <v>#N/A</v>
      </c>
      <c r="M35" s="81">
        <v>31</v>
      </c>
    </row>
    <row r="36" spans="1:13" s="80" customFormat="1" ht="15" customHeight="1" x14ac:dyDescent="0.25">
      <c r="A36" s="155"/>
      <c r="B36" s="158"/>
      <c r="C36" s="159"/>
      <c r="D36" s="73"/>
      <c r="E36" s="92" t="e">
        <f>LOOKUP(D36,'TABLE COTATION'!$C$4:$C$44,'TABLE COTATION'!$A$4:$A$44)</f>
        <v>#N/A</v>
      </c>
      <c r="F36" s="93"/>
      <c r="G36" s="74" t="e">
        <f>LOOKUP(F36,'TABLE COTATION'!$B$4:$B$44,'TABLE COTATION'!$A$4:$A$44)</f>
        <v>#N/A</v>
      </c>
      <c r="H36" s="75"/>
      <c r="I36" s="76" t="e">
        <f>LOOKUP(H36,'TABLE COTATION'!$F$4:$F$44,'TABLE COTATION'!$H$4:$H$44)</f>
        <v>#N/A</v>
      </c>
      <c r="J36" s="77"/>
      <c r="K36" s="78" t="e">
        <f>LOOKUP(J36,'TABLE COTATION'!$G$4:$G$44,'TABLE COTATION'!$H$4:$H$44)</f>
        <v>#N/A</v>
      </c>
      <c r="L36" s="79" t="e">
        <f t="shared" si="2"/>
        <v>#N/A</v>
      </c>
      <c r="M36" s="81">
        <v>32</v>
      </c>
    </row>
    <row r="37" spans="1:13" s="80" customFormat="1" ht="15" customHeight="1" x14ac:dyDescent="0.25">
      <c r="A37" s="155"/>
      <c r="B37" s="158"/>
      <c r="C37" s="159"/>
      <c r="D37" s="73"/>
      <c r="E37" s="92" t="e">
        <f>LOOKUP(D37,'TABLE COTATION'!$C$4:$C$44,'TABLE COTATION'!$A$4:$A$44)</f>
        <v>#N/A</v>
      </c>
      <c r="F37" s="93"/>
      <c r="G37" s="74" t="e">
        <f>LOOKUP(F37,'TABLE COTATION'!$B$4:$B$44,'TABLE COTATION'!$A$4:$A$44)</f>
        <v>#N/A</v>
      </c>
      <c r="H37" s="75"/>
      <c r="I37" s="76" t="e">
        <f>LOOKUP(H37,'TABLE COTATION'!$F$4:$F$44,'TABLE COTATION'!$H$4:$H$44)</f>
        <v>#N/A</v>
      </c>
      <c r="J37" s="77"/>
      <c r="K37" s="78" t="e">
        <f>LOOKUP(J37,'TABLE COTATION'!$G$4:$G$44,'TABLE COTATION'!$H$4:$H$44)</f>
        <v>#N/A</v>
      </c>
      <c r="L37" s="79" t="e">
        <f t="shared" si="2"/>
        <v>#N/A</v>
      </c>
      <c r="M37" s="81">
        <v>33</v>
      </c>
    </row>
    <row r="38" spans="1:13" s="80" customFormat="1" ht="15" customHeight="1" x14ac:dyDescent="0.25">
      <c r="A38" s="155"/>
      <c r="B38" s="158"/>
      <c r="C38" s="159"/>
      <c r="D38" s="73"/>
      <c r="E38" s="92" t="e">
        <f>LOOKUP(D38,'TABLE COTATION'!$C$4:$C$44,'TABLE COTATION'!$A$4:$A$44)</f>
        <v>#N/A</v>
      </c>
      <c r="F38" s="93"/>
      <c r="G38" s="74" t="e">
        <f>LOOKUP(F38,'TABLE COTATION'!$B$4:$B$44,'TABLE COTATION'!$A$4:$A$44)</f>
        <v>#N/A</v>
      </c>
      <c r="H38" s="75"/>
      <c r="I38" s="76" t="e">
        <f>LOOKUP(H38,'TABLE COTATION'!$F$4:$F$44,'TABLE COTATION'!$H$4:$H$44)</f>
        <v>#N/A</v>
      </c>
      <c r="J38" s="77"/>
      <c r="K38" s="78" t="e">
        <f>LOOKUP(J38,'TABLE COTATION'!$G$4:$G$44,'TABLE COTATION'!$H$4:$H$44)</f>
        <v>#N/A</v>
      </c>
      <c r="L38" s="79" t="e">
        <f t="shared" si="2"/>
        <v>#N/A</v>
      </c>
      <c r="M38" s="81">
        <v>34</v>
      </c>
    </row>
    <row r="39" spans="1:13" s="80" customFormat="1" ht="15" customHeight="1" x14ac:dyDescent="0.25">
      <c r="A39" s="155"/>
      <c r="B39" s="158"/>
      <c r="C39" s="159"/>
      <c r="D39" s="73"/>
      <c r="E39" s="92" t="e">
        <f>LOOKUP(D39,'TABLE COTATION'!$C$4:$C$44,'TABLE COTATION'!$A$4:$A$44)</f>
        <v>#N/A</v>
      </c>
      <c r="F39" s="93"/>
      <c r="G39" s="74" t="e">
        <f>LOOKUP(F39,'TABLE COTATION'!$B$4:$B$44,'TABLE COTATION'!$A$4:$A$44)</f>
        <v>#N/A</v>
      </c>
      <c r="H39" s="75"/>
      <c r="I39" s="76" t="e">
        <f>LOOKUP(H39,'TABLE COTATION'!$F$4:$F$44,'TABLE COTATION'!$H$4:$H$44)</f>
        <v>#N/A</v>
      </c>
      <c r="J39" s="77"/>
      <c r="K39" s="78" t="e">
        <f>LOOKUP(J39,'TABLE COTATION'!$G$4:$G$44,'TABLE COTATION'!$H$4:$H$44)</f>
        <v>#N/A</v>
      </c>
      <c r="L39" s="79" t="e">
        <f t="shared" si="2"/>
        <v>#N/A</v>
      </c>
      <c r="M39" s="81">
        <v>35</v>
      </c>
    </row>
    <row r="40" spans="1:13" s="80" customFormat="1" ht="15" customHeight="1" x14ac:dyDescent="0.25">
      <c r="A40" s="155"/>
      <c r="B40" s="158"/>
      <c r="C40" s="159"/>
      <c r="D40" s="73"/>
      <c r="E40" s="92" t="e">
        <f>LOOKUP(D40,'TABLE COTATION'!$C$4:$C$44,'TABLE COTATION'!$A$4:$A$44)</f>
        <v>#N/A</v>
      </c>
      <c r="F40" s="93"/>
      <c r="G40" s="74" t="e">
        <f>LOOKUP(F40,'TABLE COTATION'!$B$4:$B$44,'TABLE COTATION'!$A$4:$A$44)</f>
        <v>#N/A</v>
      </c>
      <c r="H40" s="75"/>
      <c r="I40" s="76" t="e">
        <f>LOOKUP(H40,'TABLE COTATION'!$F$4:$F$44,'TABLE COTATION'!$H$4:$H$44)</f>
        <v>#N/A</v>
      </c>
      <c r="J40" s="77"/>
      <c r="K40" s="78" t="e">
        <f>LOOKUP(J40,'TABLE COTATION'!$G$4:$G$44,'TABLE COTATION'!$H$4:$H$44)</f>
        <v>#N/A</v>
      </c>
      <c r="L40" s="79" t="e">
        <f t="shared" si="2"/>
        <v>#N/A</v>
      </c>
      <c r="M40" s="81">
        <v>36</v>
      </c>
    </row>
    <row r="41" spans="1:13" s="80" customFormat="1" ht="15" customHeight="1" x14ac:dyDescent="0.25">
      <c r="A41" s="155"/>
      <c r="B41" s="158"/>
      <c r="C41" s="159"/>
      <c r="D41" s="73"/>
      <c r="E41" s="92" t="e">
        <f>LOOKUP(D41,'TABLE COTATION'!$C$4:$C$44,'TABLE COTATION'!$A$4:$A$44)</f>
        <v>#N/A</v>
      </c>
      <c r="F41" s="93"/>
      <c r="G41" s="74" t="e">
        <f>LOOKUP(F41,'TABLE COTATION'!$B$4:$B$44,'TABLE COTATION'!$A$4:$A$44)</f>
        <v>#N/A</v>
      </c>
      <c r="H41" s="75"/>
      <c r="I41" s="76" t="e">
        <f>LOOKUP(H41,'TABLE COTATION'!$F$4:$F$44,'TABLE COTATION'!$H$4:$H$44)</f>
        <v>#N/A</v>
      </c>
      <c r="J41" s="77"/>
      <c r="K41" s="78" t="e">
        <f>LOOKUP(J41,'TABLE COTATION'!$G$4:$G$44,'TABLE COTATION'!$H$4:$H$44)</f>
        <v>#N/A</v>
      </c>
      <c r="L41" s="79" t="e">
        <f t="shared" si="2"/>
        <v>#N/A</v>
      </c>
      <c r="M41" s="81">
        <v>37</v>
      </c>
    </row>
    <row r="42" spans="1:13" s="80" customFormat="1" ht="15" customHeight="1" x14ac:dyDescent="0.25">
      <c r="A42" s="155"/>
      <c r="B42" s="158"/>
      <c r="C42" s="159"/>
      <c r="D42" s="73"/>
      <c r="E42" s="92" t="e">
        <f>LOOKUP(D42,'TABLE COTATION'!$C$4:$C$44,'TABLE COTATION'!$A$4:$A$44)</f>
        <v>#N/A</v>
      </c>
      <c r="F42" s="93"/>
      <c r="G42" s="74" t="e">
        <f>LOOKUP(F42,'TABLE COTATION'!$B$4:$B$44,'TABLE COTATION'!$A$4:$A$44)</f>
        <v>#N/A</v>
      </c>
      <c r="H42" s="75"/>
      <c r="I42" s="76" t="e">
        <f>LOOKUP(H42,'TABLE COTATION'!$F$4:$F$44,'TABLE COTATION'!$H$4:$H$44)</f>
        <v>#N/A</v>
      </c>
      <c r="J42" s="77"/>
      <c r="K42" s="78" t="e">
        <f>LOOKUP(J42,'TABLE COTATION'!$G$4:$G$44,'TABLE COTATION'!$H$4:$H$44)</f>
        <v>#N/A</v>
      </c>
      <c r="L42" s="79" t="e">
        <f t="shared" si="2"/>
        <v>#N/A</v>
      </c>
      <c r="M42" s="81">
        <v>38</v>
      </c>
    </row>
    <row r="43" spans="1:13" s="80" customFormat="1" ht="15" customHeight="1" x14ac:dyDescent="0.25">
      <c r="A43" s="155"/>
      <c r="B43" s="158"/>
      <c r="C43" s="159"/>
      <c r="D43" s="73"/>
      <c r="E43" s="92" t="e">
        <f>LOOKUP(D43,'TABLE COTATION'!$C$4:$C$44,'TABLE COTATION'!$A$4:$A$44)</f>
        <v>#N/A</v>
      </c>
      <c r="F43" s="93"/>
      <c r="G43" s="74" t="e">
        <f>LOOKUP(F43,'TABLE COTATION'!$B$4:$B$44,'TABLE COTATION'!$A$4:$A$44)</f>
        <v>#N/A</v>
      </c>
      <c r="H43" s="75"/>
      <c r="I43" s="76" t="e">
        <f>LOOKUP(H43,'TABLE COTATION'!$F$4:$F$44,'TABLE COTATION'!$H$4:$H$44)</f>
        <v>#N/A</v>
      </c>
      <c r="J43" s="77"/>
      <c r="K43" s="78" t="e">
        <f>LOOKUP(J43,'TABLE COTATION'!$G$4:$G$44,'TABLE COTATION'!$H$4:$H$44)</f>
        <v>#N/A</v>
      </c>
      <c r="L43" s="79" t="e">
        <f t="shared" si="2"/>
        <v>#N/A</v>
      </c>
      <c r="M43" s="81">
        <v>39</v>
      </c>
    </row>
    <row r="44" spans="1:13" s="80" customFormat="1" ht="15" customHeight="1" x14ac:dyDescent="0.25">
      <c r="A44" s="155"/>
      <c r="B44" s="158"/>
      <c r="C44" s="159"/>
      <c r="D44" s="73"/>
      <c r="E44" s="92" t="e">
        <f>LOOKUP(D44,'TABLE COTATION'!$C$4:$C$44,'TABLE COTATION'!$A$4:$A$44)</f>
        <v>#N/A</v>
      </c>
      <c r="F44" s="93"/>
      <c r="G44" s="74" t="e">
        <f>LOOKUP(F44,'TABLE COTATION'!$B$4:$B$44,'TABLE COTATION'!$A$4:$A$44)</f>
        <v>#N/A</v>
      </c>
      <c r="H44" s="75"/>
      <c r="I44" s="76" t="e">
        <f>LOOKUP(H44,'TABLE COTATION'!$F$4:$F$44,'TABLE COTATION'!$H$4:$H$44)</f>
        <v>#N/A</v>
      </c>
      <c r="J44" s="77"/>
      <c r="K44" s="78" t="e">
        <f>LOOKUP(J44,'TABLE COTATION'!$G$4:$G$44,'TABLE COTATION'!$H$4:$H$44)</f>
        <v>#N/A</v>
      </c>
      <c r="L44" s="79" t="e">
        <f t="shared" si="2"/>
        <v>#N/A</v>
      </c>
      <c r="M44" s="81">
        <v>40</v>
      </c>
    </row>
    <row r="45" spans="1:13" s="80" customFormat="1" ht="15" customHeight="1" x14ac:dyDescent="0.25">
      <c r="A45" s="155"/>
      <c r="B45" s="158"/>
      <c r="C45" s="159"/>
      <c r="D45" s="73"/>
      <c r="E45" s="92" t="e">
        <f>LOOKUP(D45,'TABLE COTATION'!$C$4:$C$44,'TABLE COTATION'!$A$4:$A$44)</f>
        <v>#N/A</v>
      </c>
      <c r="F45" s="93"/>
      <c r="G45" s="74" t="e">
        <f>LOOKUP(F45,'TABLE COTATION'!$B$4:$B$44,'TABLE COTATION'!$A$4:$A$44)</f>
        <v>#N/A</v>
      </c>
      <c r="H45" s="75"/>
      <c r="I45" s="76" t="e">
        <f>LOOKUP(H45,'TABLE COTATION'!$F$4:$F$44,'TABLE COTATION'!$H$4:$H$44)</f>
        <v>#N/A</v>
      </c>
      <c r="J45" s="77"/>
      <c r="K45" s="78" t="e">
        <f>LOOKUP(J45,'TABLE COTATION'!$G$4:$G$44,'TABLE COTATION'!$H$4:$H$44)</f>
        <v>#N/A</v>
      </c>
      <c r="L45" s="79" t="e">
        <f t="shared" si="2"/>
        <v>#N/A</v>
      </c>
      <c r="M45" s="81">
        <v>41</v>
      </c>
    </row>
    <row r="46" spans="1:13" s="80" customFormat="1" ht="15" customHeight="1" x14ac:dyDescent="0.25">
      <c r="A46" s="155"/>
      <c r="B46" s="158"/>
      <c r="C46" s="159"/>
      <c r="D46" s="73"/>
      <c r="E46" s="92" t="e">
        <f>LOOKUP(D46,'TABLE COTATION'!$C$4:$C$44,'TABLE COTATION'!$A$4:$A$44)</f>
        <v>#N/A</v>
      </c>
      <c r="F46" s="93"/>
      <c r="G46" s="74" t="e">
        <f>LOOKUP(F46,'TABLE COTATION'!$B$4:$B$44,'TABLE COTATION'!$A$4:$A$44)</f>
        <v>#N/A</v>
      </c>
      <c r="H46" s="75"/>
      <c r="I46" s="76" t="e">
        <f>LOOKUP(H46,'TABLE COTATION'!$F$4:$F$44,'TABLE COTATION'!$H$4:$H$44)</f>
        <v>#N/A</v>
      </c>
      <c r="J46" s="77"/>
      <c r="K46" s="78" t="e">
        <f>LOOKUP(J46,'TABLE COTATION'!$G$4:$G$44,'TABLE COTATION'!$H$4:$H$44)</f>
        <v>#N/A</v>
      </c>
      <c r="L46" s="79" t="e">
        <f t="shared" si="2"/>
        <v>#N/A</v>
      </c>
      <c r="M46" s="81">
        <v>42</v>
      </c>
    </row>
    <row r="47" spans="1:13" s="80" customFormat="1" ht="15" customHeight="1" x14ac:dyDescent="0.25">
      <c r="A47" s="155"/>
      <c r="B47" s="158"/>
      <c r="C47" s="159"/>
      <c r="D47" s="73"/>
      <c r="E47" s="92" t="e">
        <f>LOOKUP(D47,'TABLE COTATION'!$C$4:$C$44,'TABLE COTATION'!$A$4:$A$44)</f>
        <v>#N/A</v>
      </c>
      <c r="F47" s="93"/>
      <c r="G47" s="74" t="e">
        <f>LOOKUP(F47,'TABLE COTATION'!$B$4:$B$44,'TABLE COTATION'!$A$4:$A$44)</f>
        <v>#N/A</v>
      </c>
      <c r="H47" s="75"/>
      <c r="I47" s="76" t="e">
        <f>LOOKUP(H47,'TABLE COTATION'!$F$4:$F$44,'TABLE COTATION'!$H$4:$H$44)</f>
        <v>#N/A</v>
      </c>
      <c r="J47" s="77"/>
      <c r="K47" s="78" t="e">
        <f>LOOKUP(J47,'TABLE COTATION'!$G$4:$G$44,'TABLE COTATION'!$H$4:$H$44)</f>
        <v>#N/A</v>
      </c>
      <c r="L47" s="79" t="e">
        <f t="shared" si="2"/>
        <v>#N/A</v>
      </c>
      <c r="M47" s="81">
        <v>43</v>
      </c>
    </row>
    <row r="48" spans="1:13" s="80" customFormat="1" ht="15" customHeight="1" x14ac:dyDescent="0.25">
      <c r="A48" s="155"/>
      <c r="B48" s="158"/>
      <c r="C48" s="159"/>
      <c r="D48" s="73"/>
      <c r="E48" s="92" t="e">
        <f>LOOKUP(D48,'TABLE COTATION'!$C$4:$C$44,'TABLE COTATION'!$A$4:$A$44)</f>
        <v>#N/A</v>
      </c>
      <c r="F48" s="93"/>
      <c r="G48" s="74" t="e">
        <f>LOOKUP(F48,'TABLE COTATION'!$B$4:$B$44,'TABLE COTATION'!$A$4:$A$44)</f>
        <v>#N/A</v>
      </c>
      <c r="H48" s="75"/>
      <c r="I48" s="76" t="e">
        <f>LOOKUP(H48,'TABLE COTATION'!$F$4:$F$44,'TABLE COTATION'!$H$4:$H$44)</f>
        <v>#N/A</v>
      </c>
      <c r="J48" s="77"/>
      <c r="K48" s="78" t="e">
        <f>LOOKUP(J48,'TABLE COTATION'!$G$4:$G$44,'TABLE COTATION'!$H$4:$H$44)</f>
        <v>#N/A</v>
      </c>
      <c r="L48" s="79" t="e">
        <f t="shared" si="2"/>
        <v>#N/A</v>
      </c>
      <c r="M48" s="81">
        <v>44</v>
      </c>
    </row>
    <row r="49" spans="1:14" s="80" customFormat="1" ht="15" customHeight="1" x14ac:dyDescent="0.25">
      <c r="A49" s="155"/>
      <c r="B49" s="158"/>
      <c r="C49" s="159"/>
      <c r="D49" s="73"/>
      <c r="E49" s="92" t="e">
        <f>LOOKUP(D49,'TABLE COTATION'!$C$4:$C$44,'TABLE COTATION'!$A$4:$A$44)</f>
        <v>#N/A</v>
      </c>
      <c r="F49" s="93"/>
      <c r="G49" s="74" t="e">
        <f>LOOKUP(F49,'TABLE COTATION'!$B$4:$B$44,'TABLE COTATION'!$A$4:$A$44)</f>
        <v>#N/A</v>
      </c>
      <c r="H49" s="75"/>
      <c r="I49" s="76" t="e">
        <f>LOOKUP(H49,'TABLE COTATION'!$F$4:$F$44,'TABLE COTATION'!$H$4:$H$44)</f>
        <v>#N/A</v>
      </c>
      <c r="J49" s="77"/>
      <c r="K49" s="78" t="e">
        <f>LOOKUP(J49,'TABLE COTATION'!$G$4:$G$44,'TABLE COTATION'!$H$4:$H$44)</f>
        <v>#N/A</v>
      </c>
      <c r="L49" s="79" t="e">
        <f t="shared" si="2"/>
        <v>#N/A</v>
      </c>
      <c r="M49" s="81">
        <v>45</v>
      </c>
    </row>
    <row r="50" spans="1:14" s="80" customFormat="1" ht="15" customHeight="1" x14ac:dyDescent="0.25">
      <c r="A50" s="155"/>
      <c r="B50" s="158"/>
      <c r="C50" s="159"/>
      <c r="D50" s="73"/>
      <c r="E50" s="92" t="e">
        <f>LOOKUP(D50,'TABLE COTATION'!$C$4:$C$44,'TABLE COTATION'!$A$4:$A$44)</f>
        <v>#N/A</v>
      </c>
      <c r="F50" s="93"/>
      <c r="G50" s="74" t="e">
        <f>LOOKUP(F50,'TABLE COTATION'!$B$4:$B$44,'TABLE COTATION'!$A$4:$A$44)</f>
        <v>#N/A</v>
      </c>
      <c r="H50" s="75"/>
      <c r="I50" s="76" t="e">
        <f>LOOKUP(H50,'TABLE COTATION'!$F$4:$F$44,'TABLE COTATION'!$H$4:$H$44)</f>
        <v>#N/A</v>
      </c>
      <c r="J50" s="77"/>
      <c r="K50" s="78" t="e">
        <f>LOOKUP(J50,'TABLE COTATION'!$G$4:$G$44,'TABLE COTATION'!$H$4:$H$44)</f>
        <v>#N/A</v>
      </c>
      <c r="L50" s="79" t="e">
        <f t="shared" si="2"/>
        <v>#N/A</v>
      </c>
      <c r="M50" s="81">
        <v>46</v>
      </c>
    </row>
    <row r="51" spans="1:14" s="80" customFormat="1" ht="15" customHeight="1" x14ac:dyDescent="0.25">
      <c r="A51" s="155"/>
      <c r="B51" s="158"/>
      <c r="C51" s="159"/>
      <c r="D51" s="73"/>
      <c r="E51" s="92" t="e">
        <f>LOOKUP(D51,'TABLE COTATION'!$C$4:$C$44,'TABLE COTATION'!$A$4:$A$44)</f>
        <v>#N/A</v>
      </c>
      <c r="F51" s="93"/>
      <c r="G51" s="74" t="e">
        <f>LOOKUP(F51,'TABLE COTATION'!$B$4:$B$44,'TABLE COTATION'!$A$4:$A$44)</f>
        <v>#N/A</v>
      </c>
      <c r="H51" s="75"/>
      <c r="I51" s="76" t="e">
        <f>LOOKUP(H51,'TABLE COTATION'!$F$4:$F$44,'TABLE COTATION'!$H$4:$H$44)</f>
        <v>#N/A</v>
      </c>
      <c r="J51" s="77"/>
      <c r="K51" s="78" t="e">
        <f>LOOKUP(J51,'TABLE COTATION'!$G$4:$G$44,'TABLE COTATION'!$H$4:$H$44)</f>
        <v>#N/A</v>
      </c>
      <c r="L51" s="79" t="e">
        <f t="shared" si="2"/>
        <v>#N/A</v>
      </c>
      <c r="M51" s="81">
        <v>47</v>
      </c>
    </row>
    <row r="52" spans="1:14" s="80" customFormat="1" ht="15" customHeight="1" x14ac:dyDescent="0.25">
      <c r="A52" s="155"/>
      <c r="B52" s="158"/>
      <c r="C52" s="159"/>
      <c r="D52" s="73"/>
      <c r="E52" s="92" t="e">
        <f>LOOKUP(D52,'TABLE COTATION'!$C$4:$C$44,'TABLE COTATION'!$A$4:$A$44)</f>
        <v>#N/A</v>
      </c>
      <c r="F52" s="93"/>
      <c r="G52" s="74" t="e">
        <f>LOOKUP(F52,'TABLE COTATION'!$B$4:$B$44,'TABLE COTATION'!$A$4:$A$44)</f>
        <v>#N/A</v>
      </c>
      <c r="H52" s="75"/>
      <c r="I52" s="76" t="e">
        <f>LOOKUP(H52,'TABLE COTATION'!$F$4:$F$44,'TABLE COTATION'!$H$4:$H$44)</f>
        <v>#N/A</v>
      </c>
      <c r="J52" s="77"/>
      <c r="K52" s="78" t="e">
        <f>LOOKUP(J52,'TABLE COTATION'!$G$4:$G$44,'TABLE COTATION'!$H$4:$H$44)</f>
        <v>#N/A</v>
      </c>
      <c r="L52" s="79" t="e">
        <f t="shared" si="2"/>
        <v>#N/A</v>
      </c>
      <c r="M52" s="81">
        <v>48</v>
      </c>
    </row>
    <row r="53" spans="1:14" s="80" customFormat="1" ht="15" customHeight="1" x14ac:dyDescent="0.25">
      <c r="A53" s="155"/>
      <c r="B53" s="158"/>
      <c r="C53" s="159"/>
      <c r="D53" s="73"/>
      <c r="E53" s="92" t="e">
        <f>LOOKUP(D53,'TABLE COTATION'!$C$4:$C$44,'TABLE COTATION'!$A$4:$A$44)</f>
        <v>#N/A</v>
      </c>
      <c r="F53" s="93"/>
      <c r="G53" s="74" t="e">
        <f>LOOKUP(F53,'TABLE COTATION'!$B$4:$B$44,'TABLE COTATION'!$A$4:$A$44)</f>
        <v>#N/A</v>
      </c>
      <c r="H53" s="75"/>
      <c r="I53" s="76" t="e">
        <f>LOOKUP(H53,'TABLE COTATION'!$F$4:$F$44,'TABLE COTATION'!$H$4:$H$44)</f>
        <v>#N/A</v>
      </c>
      <c r="J53" s="77"/>
      <c r="K53" s="78" t="e">
        <f>LOOKUP(J53,'TABLE COTATION'!$G$4:$G$44,'TABLE COTATION'!$H$4:$H$44)</f>
        <v>#N/A</v>
      </c>
      <c r="L53" s="79" t="e">
        <f t="shared" si="2"/>
        <v>#N/A</v>
      </c>
      <c r="M53" s="81">
        <v>49</v>
      </c>
    </row>
    <row r="54" spans="1:14" s="80" customFormat="1" ht="15" customHeight="1" x14ac:dyDescent="0.25">
      <c r="A54" s="155"/>
      <c r="B54" s="158"/>
      <c r="C54" s="159"/>
      <c r="D54" s="73"/>
      <c r="E54" s="92" t="e">
        <f>LOOKUP(D54,'TABLE COTATION'!$C$4:$C$44,'TABLE COTATION'!$A$4:$A$44)</f>
        <v>#N/A</v>
      </c>
      <c r="F54" s="93"/>
      <c r="G54" s="74" t="e">
        <f>LOOKUP(F54,'TABLE COTATION'!$B$4:$B$44,'TABLE COTATION'!$A$4:$A$44)</f>
        <v>#N/A</v>
      </c>
      <c r="H54" s="75"/>
      <c r="I54" s="76" t="e">
        <f>LOOKUP(H54,'TABLE COTATION'!$F$4:$F$44,'TABLE COTATION'!$H$4:$H$44)</f>
        <v>#N/A</v>
      </c>
      <c r="J54" s="77"/>
      <c r="K54" s="78" t="e">
        <f>LOOKUP(J54,'TABLE COTATION'!$G$4:$G$44,'TABLE COTATION'!$H$4:$H$44)</f>
        <v>#N/A</v>
      </c>
      <c r="L54" s="79" t="e">
        <f t="shared" si="2"/>
        <v>#N/A</v>
      </c>
      <c r="M54" s="81">
        <v>50</v>
      </c>
    </row>
    <row r="55" spans="1:14" s="80" customFormat="1" ht="15" customHeight="1" x14ac:dyDescent="0.25">
      <c r="A55" s="155"/>
      <c r="B55" s="158"/>
      <c r="C55" s="159"/>
      <c r="D55" s="73"/>
      <c r="E55" s="92" t="e">
        <f>LOOKUP(D55,'TABLE COTATION'!$C$4:$C$44,'TABLE COTATION'!$A$4:$A$44)</f>
        <v>#N/A</v>
      </c>
      <c r="F55" s="93"/>
      <c r="G55" s="74" t="e">
        <f>LOOKUP(F55,'TABLE COTATION'!$B$4:$B$44,'TABLE COTATION'!$A$4:$A$44)</f>
        <v>#N/A</v>
      </c>
      <c r="H55" s="75"/>
      <c r="I55" s="76" t="e">
        <f>LOOKUP(H55,'TABLE COTATION'!$F$4:$F$44,'TABLE COTATION'!$H$4:$H$44)</f>
        <v>#N/A</v>
      </c>
      <c r="J55" s="77"/>
      <c r="K55" s="78" t="e">
        <f>LOOKUP(J55,'TABLE COTATION'!$G$4:$G$44,'TABLE COTATION'!$H$4:$H$44)</f>
        <v>#N/A</v>
      </c>
      <c r="L55" s="79" t="e">
        <f t="shared" si="2"/>
        <v>#N/A</v>
      </c>
      <c r="M55" s="81">
        <v>51</v>
      </c>
    </row>
    <row r="56" spans="1:14" s="80" customFormat="1" ht="15" customHeight="1" x14ac:dyDescent="0.25">
      <c r="A56" s="155"/>
      <c r="B56" s="158"/>
      <c r="C56" s="159"/>
      <c r="D56" s="73"/>
      <c r="E56" s="92" t="e">
        <f>LOOKUP(D56,'TABLE COTATION'!$C$4:$C$44,'TABLE COTATION'!$A$4:$A$44)</f>
        <v>#N/A</v>
      </c>
      <c r="F56" s="93"/>
      <c r="G56" s="74" t="e">
        <f>LOOKUP(F56,'TABLE COTATION'!$B$4:$B$44,'TABLE COTATION'!$A$4:$A$44)</f>
        <v>#N/A</v>
      </c>
      <c r="H56" s="75"/>
      <c r="I56" s="76" t="e">
        <f>LOOKUP(H56,'TABLE COTATION'!$F$4:$F$44,'TABLE COTATION'!$H$4:$H$44)</f>
        <v>#N/A</v>
      </c>
      <c r="J56" s="77"/>
      <c r="K56" s="78" t="e">
        <f>LOOKUP(J56,'TABLE COTATION'!$G$4:$G$44,'TABLE COTATION'!$H$4:$H$44)</f>
        <v>#N/A</v>
      </c>
      <c r="L56" s="79" t="e">
        <f t="shared" si="2"/>
        <v>#N/A</v>
      </c>
      <c r="M56" s="81">
        <v>52</v>
      </c>
    </row>
    <row r="57" spans="1:14" s="80" customFormat="1" ht="15" customHeight="1" x14ac:dyDescent="0.25">
      <c r="A57" s="155"/>
      <c r="B57" s="158"/>
      <c r="C57" s="159"/>
      <c r="D57" s="73"/>
      <c r="E57" s="92" t="e">
        <f>LOOKUP(D57,'TABLE COTATION'!$C$4:$C$44,'TABLE COTATION'!$A$4:$A$44)</f>
        <v>#N/A</v>
      </c>
      <c r="F57" s="93"/>
      <c r="G57" s="74" t="e">
        <f>LOOKUP(F57,'TABLE COTATION'!$B$4:$B$44,'TABLE COTATION'!$A$4:$A$44)</f>
        <v>#N/A</v>
      </c>
      <c r="H57" s="75"/>
      <c r="I57" s="76" t="e">
        <f>LOOKUP(H57,'TABLE COTATION'!$F$4:$F$44,'TABLE COTATION'!$H$4:$H$44)</f>
        <v>#N/A</v>
      </c>
      <c r="J57" s="77"/>
      <c r="K57" s="78" t="e">
        <f>LOOKUP(J57,'TABLE COTATION'!$G$4:$G$44,'TABLE COTATION'!$H$4:$H$44)</f>
        <v>#N/A</v>
      </c>
      <c r="L57" s="79" t="e">
        <f t="shared" si="2"/>
        <v>#N/A</v>
      </c>
      <c r="M57" s="81">
        <v>53</v>
      </c>
    </row>
    <row r="58" spans="1:14" s="80" customFormat="1" ht="15" customHeight="1" x14ac:dyDescent="0.25">
      <c r="A58" s="155"/>
      <c r="B58" s="158"/>
      <c r="C58" s="159"/>
      <c r="D58" s="73"/>
      <c r="E58" s="92" t="e">
        <f>LOOKUP(D58,'TABLE COTATION'!$C$4:$C$44,'TABLE COTATION'!$A$4:$A$44)</f>
        <v>#N/A</v>
      </c>
      <c r="F58" s="93"/>
      <c r="G58" s="74" t="e">
        <f>LOOKUP(F58,'TABLE COTATION'!$B$4:$B$44,'TABLE COTATION'!$A$4:$A$44)</f>
        <v>#N/A</v>
      </c>
      <c r="H58" s="75"/>
      <c r="I58" s="76" t="e">
        <f>LOOKUP(H58,'TABLE COTATION'!$F$4:$F$44,'TABLE COTATION'!$H$4:$H$44)</f>
        <v>#N/A</v>
      </c>
      <c r="J58" s="77"/>
      <c r="K58" s="78" t="e">
        <f>LOOKUP(J58,'TABLE COTATION'!$G$4:$G$44,'TABLE COTATION'!$H$4:$H$44)</f>
        <v>#N/A</v>
      </c>
      <c r="L58" s="79" t="e">
        <f t="shared" si="2"/>
        <v>#N/A</v>
      </c>
      <c r="M58" s="81">
        <v>54</v>
      </c>
    </row>
    <row r="59" spans="1:14" s="80" customFormat="1" ht="15" customHeight="1" x14ac:dyDescent="0.25">
      <c r="A59" s="155"/>
      <c r="B59" s="158"/>
      <c r="C59" s="159"/>
      <c r="D59" s="73"/>
      <c r="E59" s="92" t="e">
        <f>LOOKUP(D59,'TABLE COTATION'!$C$4:$C$44,'TABLE COTATION'!$A$4:$A$44)</f>
        <v>#N/A</v>
      </c>
      <c r="F59" s="93"/>
      <c r="G59" s="74" t="e">
        <f>LOOKUP(F59,'TABLE COTATION'!$B$4:$B$44,'TABLE COTATION'!$A$4:$A$44)</f>
        <v>#N/A</v>
      </c>
      <c r="H59" s="75"/>
      <c r="I59" s="76" t="e">
        <f>LOOKUP(H59,'TABLE COTATION'!$F$4:$F$44,'TABLE COTATION'!$H$4:$H$44)</f>
        <v>#N/A</v>
      </c>
      <c r="J59" s="77"/>
      <c r="K59" s="78" t="e">
        <f>LOOKUP(J59,'TABLE COTATION'!$G$4:$G$44,'TABLE COTATION'!$H$4:$H$44)</f>
        <v>#N/A</v>
      </c>
      <c r="L59" s="79" t="e">
        <f t="shared" si="2"/>
        <v>#N/A</v>
      </c>
      <c r="M59" s="81">
        <v>55</v>
      </c>
    </row>
    <row r="60" spans="1:14" s="80" customFormat="1" ht="15" customHeight="1" x14ac:dyDescent="0.25">
      <c r="A60" s="155"/>
      <c r="B60" s="158"/>
      <c r="C60" s="159"/>
      <c r="D60" s="73"/>
      <c r="E60" s="92" t="e">
        <f>LOOKUP(D60,'TABLE COTATION'!$C$4:$C$44,'TABLE COTATION'!$A$4:$A$44)</f>
        <v>#N/A</v>
      </c>
      <c r="F60" s="93"/>
      <c r="G60" s="74" t="e">
        <f>LOOKUP(F60,'TABLE COTATION'!$B$4:$B$44,'TABLE COTATION'!$A$4:$A$44)</f>
        <v>#N/A</v>
      </c>
      <c r="H60" s="75"/>
      <c r="I60" s="76" t="e">
        <f>LOOKUP(H60,'TABLE COTATION'!$F$4:$F$44,'TABLE COTATION'!$H$4:$H$44)</f>
        <v>#N/A</v>
      </c>
      <c r="J60" s="77"/>
      <c r="K60" s="78" t="e">
        <f>LOOKUP(J60,'TABLE COTATION'!$G$4:$G$44,'TABLE COTATION'!$H$4:$H$44)</f>
        <v>#N/A</v>
      </c>
      <c r="L60" s="79" t="e">
        <f t="shared" si="2"/>
        <v>#N/A</v>
      </c>
      <c r="M60" s="81">
        <v>56</v>
      </c>
    </row>
    <row r="61" spans="1:14" s="80" customFormat="1" ht="15" customHeight="1" x14ac:dyDescent="0.25">
      <c r="A61" s="155"/>
      <c r="B61" s="158"/>
      <c r="C61" s="159"/>
      <c r="D61" s="73"/>
      <c r="E61" s="92" t="e">
        <f>LOOKUP(D61,'TABLE COTATION'!$C$4:$C$44,'TABLE COTATION'!$A$4:$A$44)</f>
        <v>#N/A</v>
      </c>
      <c r="F61" s="93"/>
      <c r="G61" s="74" t="e">
        <f>LOOKUP(F61,'TABLE COTATION'!$B$4:$B$44,'TABLE COTATION'!$A$4:$A$44)</f>
        <v>#N/A</v>
      </c>
      <c r="H61" s="75"/>
      <c r="I61" s="76" t="e">
        <f>LOOKUP(H61,'TABLE COTATION'!$F$4:$F$44,'TABLE COTATION'!$H$4:$H$44)</f>
        <v>#N/A</v>
      </c>
      <c r="J61" s="77"/>
      <c r="K61" s="78" t="e">
        <f>LOOKUP(J61,'TABLE COTATION'!$G$4:$G$44,'TABLE COTATION'!$H$4:$H$44)</f>
        <v>#N/A</v>
      </c>
      <c r="L61" s="79" t="e">
        <f t="shared" si="2"/>
        <v>#N/A</v>
      </c>
      <c r="M61" s="81">
        <v>57</v>
      </c>
    </row>
    <row r="62" spans="1:14" s="80" customFormat="1" ht="15" customHeight="1" x14ac:dyDescent="0.25">
      <c r="A62" s="155"/>
      <c r="B62" s="158"/>
      <c r="C62" s="159"/>
      <c r="D62" s="73"/>
      <c r="E62" s="92" t="e">
        <f>LOOKUP(D62,'TABLE COTATION'!$C$4:$C$44,'TABLE COTATION'!$A$4:$A$44)</f>
        <v>#N/A</v>
      </c>
      <c r="F62" s="93"/>
      <c r="G62" s="74" t="e">
        <f>LOOKUP(F62,'TABLE COTATION'!$B$4:$B$44,'TABLE COTATION'!$A$4:$A$44)</f>
        <v>#N/A</v>
      </c>
      <c r="H62" s="75"/>
      <c r="I62" s="76" t="e">
        <f>LOOKUP(H62,'TABLE COTATION'!$F$4:$F$44,'TABLE COTATION'!$H$4:$H$44)</f>
        <v>#N/A</v>
      </c>
      <c r="J62" s="77"/>
      <c r="K62" s="78" t="e">
        <f>LOOKUP(J62,'TABLE COTATION'!$G$4:$G$44,'TABLE COTATION'!$H$4:$H$44)</f>
        <v>#N/A</v>
      </c>
      <c r="L62" s="79" t="e">
        <f>SUM(E62+G62+I62+K62)</f>
        <v>#N/A</v>
      </c>
      <c r="M62" s="81">
        <v>58</v>
      </c>
    </row>
    <row r="63" spans="1:14" s="80" customFormat="1" ht="15" customHeight="1" thickBot="1" x14ac:dyDescent="0.3">
      <c r="A63" s="156"/>
      <c r="B63" s="160"/>
      <c r="C63" s="161"/>
      <c r="D63" s="115"/>
      <c r="E63" s="116" t="e">
        <f>LOOKUP(D63,'TABLE COTATION'!$C$4:$C$44,'TABLE COTATION'!$A$4:$A$44)</f>
        <v>#N/A</v>
      </c>
      <c r="F63" s="117"/>
      <c r="G63" s="82" t="e">
        <f>LOOKUP(F63,'TABLE COTATION'!$B$4:$B$44,'TABLE COTATION'!$A$4:$A$44)</f>
        <v>#N/A</v>
      </c>
      <c r="H63" s="118"/>
      <c r="I63" s="119" t="e">
        <f>LOOKUP(H63,'TABLE COTATION'!$F$4:$F$44,'TABLE COTATION'!$H$4:$H$44)</f>
        <v>#N/A</v>
      </c>
      <c r="J63" s="120"/>
      <c r="K63" s="121" t="e">
        <f>LOOKUP(J63,'TABLE COTATION'!$G$4:$G$44,'TABLE COTATION'!$H$4:$H$44)</f>
        <v>#N/A</v>
      </c>
      <c r="L63" s="83" t="e">
        <f>SUM(E63+G63+I63+K63)</f>
        <v>#N/A</v>
      </c>
      <c r="M63" s="81">
        <v>59</v>
      </c>
    </row>
    <row r="64" spans="1:14" ht="16.2" thickBot="1" x14ac:dyDescent="0.35">
      <c r="A64" s="3"/>
      <c r="B64" s="3"/>
      <c r="C64" s="3"/>
      <c r="N64" s="80"/>
    </row>
    <row r="65" spans="1:14" x14ac:dyDescent="0.3">
      <c r="A65" s="65" t="s">
        <v>11</v>
      </c>
      <c r="B65" s="67" t="s">
        <v>12</v>
      </c>
      <c r="N65" s="80"/>
    </row>
    <row r="66" spans="1:14" ht="16.2" thickBot="1" x14ac:dyDescent="0.35">
      <c r="A66" s="69" t="s">
        <v>13</v>
      </c>
      <c r="B66" s="70" t="s">
        <v>14</v>
      </c>
    </row>
    <row r="67" spans="1:14" ht="16.2" thickBot="1" x14ac:dyDescent="0.35">
      <c r="A67" s="66">
        <f>COUNTBLANK(A5:A63)</f>
        <v>59</v>
      </c>
      <c r="B67" s="68">
        <f>59-A67</f>
        <v>0</v>
      </c>
    </row>
    <row r="68" spans="1:14" x14ac:dyDescent="0.3">
      <c r="A68" s="1">
        <v>59</v>
      </c>
      <c r="B68" s="1">
        <f>59-A68</f>
        <v>0</v>
      </c>
    </row>
  </sheetData>
  <phoneticPr fontId="72" type="noConversion"/>
  <printOptions horizontalCentered="1" verticalCentered="1"/>
  <pageMargins left="0.43307086614173229" right="0.43307086614173229" top="0.59055118110236227" bottom="0.59055118110236227" header="0.51181102362204722" footer="0.31496062992125984"/>
  <pageSetup paperSize="9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5" tint="0.59999389629810485"/>
  </sheetPr>
  <dimension ref="A1:N69"/>
  <sheetViews>
    <sheetView topLeftCell="A48" workbookViewId="0">
      <selection activeCell="B69" sqref="B69"/>
    </sheetView>
  </sheetViews>
  <sheetFormatPr baseColWidth="10" defaultColWidth="11.44140625" defaultRowHeight="15.6" x14ac:dyDescent="0.3"/>
  <cols>
    <col min="1" max="1" width="24.33203125" style="1" customWidth="1"/>
    <col min="2" max="2" width="12" style="1" customWidth="1"/>
    <col min="3" max="3" width="14.6640625" style="1" customWidth="1"/>
    <col min="4" max="4" width="7.6640625" style="71" customWidth="1"/>
    <col min="5" max="5" width="7.6640625" style="61" customWidth="1"/>
    <col min="6" max="6" width="7.6640625" style="71" customWidth="1"/>
    <col min="7" max="7" width="7.6640625" style="61" customWidth="1"/>
    <col min="8" max="8" width="7.6640625" style="71" customWidth="1"/>
    <col min="9" max="9" width="7.6640625" style="61" customWidth="1"/>
    <col min="10" max="10" width="7.6640625" style="71" customWidth="1"/>
    <col min="11" max="11" width="7.6640625" style="61" customWidth="1"/>
    <col min="12" max="12" width="9.33203125" style="64" customWidth="1"/>
    <col min="13" max="13" width="14.5546875" style="72" customWidth="1"/>
    <col min="14" max="16384" width="11.44140625" style="1"/>
  </cols>
  <sheetData>
    <row r="1" spans="1:14" ht="17.100000000000001" customHeight="1" thickBot="1" x14ac:dyDescent="0.35">
      <c r="A1" s="122" t="s">
        <v>16</v>
      </c>
      <c r="B1" s="2"/>
      <c r="C1" s="2"/>
      <c r="D1" s="30"/>
      <c r="E1" s="12"/>
      <c r="F1" s="30"/>
      <c r="G1" s="12"/>
      <c r="H1" s="30"/>
      <c r="I1" s="12"/>
      <c r="J1" s="30"/>
      <c r="K1" s="12"/>
      <c r="L1" s="2"/>
      <c r="M1" s="49"/>
    </row>
    <row r="2" spans="1:14" ht="15" customHeight="1" thickBot="1" x14ac:dyDescent="0.35">
      <c r="L2" s="62" t="s">
        <v>1</v>
      </c>
      <c r="M2" s="63">
        <f>B68</f>
        <v>0</v>
      </c>
    </row>
    <row r="3" spans="1:14" s="3" customFormat="1" ht="15.9" customHeight="1" x14ac:dyDescent="0.3">
      <c r="A3" s="123" t="s">
        <v>2</v>
      </c>
      <c r="B3" s="124" t="s">
        <v>3</v>
      </c>
      <c r="C3" s="125" t="s">
        <v>4</v>
      </c>
      <c r="D3" s="186" t="s">
        <v>39</v>
      </c>
      <c r="E3" s="53"/>
      <c r="F3" s="187" t="s">
        <v>40</v>
      </c>
      <c r="G3" s="55"/>
      <c r="H3" s="46" t="s">
        <v>5</v>
      </c>
      <c r="I3" s="57"/>
      <c r="J3" s="47" t="s">
        <v>6</v>
      </c>
      <c r="K3" s="59"/>
      <c r="L3" s="36" t="s">
        <v>7</v>
      </c>
      <c r="M3" s="50" t="s">
        <v>8</v>
      </c>
    </row>
    <row r="4" spans="1:14" s="80" customFormat="1" ht="15" customHeight="1" thickBot="1" x14ac:dyDescent="0.35">
      <c r="A4" s="195"/>
      <c r="B4" s="196"/>
      <c r="C4" s="197"/>
      <c r="D4" s="198" t="s">
        <v>9</v>
      </c>
      <c r="E4" s="199" t="s">
        <v>10</v>
      </c>
      <c r="F4" s="200" t="s">
        <v>9</v>
      </c>
      <c r="G4" s="201" t="s">
        <v>10</v>
      </c>
      <c r="H4" s="202" t="s">
        <v>9</v>
      </c>
      <c r="I4" s="203" t="s">
        <v>10</v>
      </c>
      <c r="J4" s="204" t="s">
        <v>9</v>
      </c>
      <c r="K4" s="205" t="s">
        <v>10</v>
      </c>
      <c r="L4" s="43"/>
      <c r="M4" s="214"/>
    </row>
    <row r="5" spans="1:14" s="4" customFormat="1" ht="15.9" customHeight="1" x14ac:dyDescent="0.25">
      <c r="A5" s="217"/>
      <c r="B5" s="218"/>
      <c r="C5" s="219"/>
      <c r="D5" s="209"/>
      <c r="E5" s="92" t="e">
        <f>LOOKUP(D5,'TABLE COTATION'!$C$4:$C$44,'TABLE COTATION'!$A$4:$A$44)</f>
        <v>#N/A</v>
      </c>
      <c r="F5" s="93"/>
      <c r="G5" s="74" t="e">
        <f>LOOKUP(F5,'TABLE COTATION'!$B$4:$B$44,'TABLE COTATION'!$A$4:$A$44)</f>
        <v>#N/A</v>
      </c>
      <c r="H5" s="75"/>
      <c r="I5" s="76" t="e">
        <f>LOOKUP(H5,'TABLE COTATION'!$F$4:$F$44,'TABLE COTATION'!$H$4:$H$44)</f>
        <v>#N/A</v>
      </c>
      <c r="J5" s="77"/>
      <c r="K5" s="210" t="e">
        <f>LOOKUP(J5,'TABLE COTATION'!$G$4:$G$44,'TABLE COTATION'!$H$4:$H$44)</f>
        <v>#N/A</v>
      </c>
      <c r="L5" s="79" t="e">
        <f t="shared" ref="L5:L27" si="0">SUM(E5+G5+I5+K5)</f>
        <v>#N/A</v>
      </c>
      <c r="M5" s="81">
        <v>1</v>
      </c>
    </row>
    <row r="6" spans="1:14" s="80" customFormat="1" ht="15" customHeight="1" x14ac:dyDescent="0.25">
      <c r="A6" s="215"/>
      <c r="B6" s="216"/>
      <c r="C6" s="213"/>
      <c r="D6" s="209"/>
      <c r="E6" s="92" t="e">
        <f>LOOKUP(D6,'TABLE COTATION'!$C$4:$C$44,'TABLE COTATION'!$A$4:$A$44)</f>
        <v>#N/A</v>
      </c>
      <c r="F6" s="93"/>
      <c r="G6" s="74" t="e">
        <f>LOOKUP(F6,'TABLE COTATION'!$B$4:$B$44,'TABLE COTATION'!$A$4:$A$44)</f>
        <v>#N/A</v>
      </c>
      <c r="H6" s="75"/>
      <c r="I6" s="76" t="e">
        <f>LOOKUP(H6,'TABLE COTATION'!$F$4:$F$44,'TABLE COTATION'!$H$4:$H$44)</f>
        <v>#N/A</v>
      </c>
      <c r="J6" s="77"/>
      <c r="K6" s="210" t="e">
        <f>LOOKUP(J6,'TABLE COTATION'!$G$4:$G$44,'TABLE COTATION'!$H$4:$H$44)</f>
        <v>#N/A</v>
      </c>
      <c r="L6" s="79" t="e">
        <f t="shared" si="0"/>
        <v>#N/A</v>
      </c>
      <c r="M6" s="81">
        <v>2</v>
      </c>
    </row>
    <row r="7" spans="1:14" s="80" customFormat="1" ht="15" customHeight="1" x14ac:dyDescent="0.25">
      <c r="A7" s="193"/>
      <c r="B7" s="194"/>
      <c r="C7" s="213"/>
      <c r="D7" s="209"/>
      <c r="E7" s="92" t="e">
        <f>LOOKUP(D7,'TABLE COTATION'!$C$4:$C$44,'TABLE COTATION'!$A$4:$A$44)</f>
        <v>#N/A</v>
      </c>
      <c r="F7" s="93"/>
      <c r="G7" s="74" t="e">
        <f>LOOKUP(F7,'TABLE COTATION'!$B$4:$B$44,'TABLE COTATION'!$A$4:$A$44)</f>
        <v>#N/A</v>
      </c>
      <c r="H7" s="75"/>
      <c r="I7" s="76" t="e">
        <f>LOOKUP(H7,'TABLE COTATION'!$F$4:$F$44,'TABLE COTATION'!$H$4:$H$44)</f>
        <v>#N/A</v>
      </c>
      <c r="J7" s="77"/>
      <c r="K7" s="210" t="e">
        <f>LOOKUP(J7,'TABLE COTATION'!$G$4:$G$44,'TABLE COTATION'!$H$4:$H$44)</f>
        <v>#N/A</v>
      </c>
      <c r="L7" s="79" t="e">
        <f t="shared" si="0"/>
        <v>#N/A</v>
      </c>
      <c r="M7" s="81">
        <v>3</v>
      </c>
    </row>
    <row r="8" spans="1:14" x14ac:dyDescent="0.25">
      <c r="D8" s="209"/>
      <c r="E8" s="92" t="e">
        <f>LOOKUP(D8,'TABLE COTATION'!$C$4:$C$44,'TABLE COTATION'!$A$4:$A$44)</f>
        <v>#N/A</v>
      </c>
      <c r="F8" s="93"/>
      <c r="G8" s="74" t="e">
        <f>LOOKUP(F8,'TABLE COTATION'!$B$4:$B$44,'TABLE COTATION'!$A$4:$A$44)</f>
        <v>#N/A</v>
      </c>
      <c r="H8" s="75"/>
      <c r="I8" s="76" t="e">
        <f>LOOKUP(H8,'TABLE COTATION'!$F$4:$F$44,'TABLE COTATION'!$H$4:$H$44)</f>
        <v>#N/A</v>
      </c>
      <c r="J8" s="77"/>
      <c r="K8" s="210" t="e">
        <f>LOOKUP(J8,'TABLE COTATION'!$G$4:$G$44,'TABLE COTATION'!$H$4:$H$44)</f>
        <v>#N/A</v>
      </c>
      <c r="L8" s="79" t="e">
        <f t="shared" si="0"/>
        <v>#N/A</v>
      </c>
      <c r="M8" s="81">
        <v>4</v>
      </c>
      <c r="N8" s="4"/>
    </row>
    <row r="9" spans="1:14" s="80" customFormat="1" ht="15" customHeight="1" x14ac:dyDescent="0.25">
      <c r="A9" s="155"/>
      <c r="B9" s="158"/>
      <c r="C9" s="206"/>
      <c r="D9" s="209"/>
      <c r="E9" s="92" t="e">
        <f>LOOKUP(D9,'TABLE COTATION'!$C$4:$C$44,'TABLE COTATION'!$A$4:$A$44)</f>
        <v>#N/A</v>
      </c>
      <c r="F9" s="93"/>
      <c r="G9" s="74" t="e">
        <f>LOOKUP(F9,'TABLE COTATION'!$B$4:$B$44,'TABLE COTATION'!$A$4:$A$44)</f>
        <v>#N/A</v>
      </c>
      <c r="H9" s="75"/>
      <c r="I9" s="76" t="e">
        <f>LOOKUP(H9,'TABLE COTATION'!$F$4:$F$44,'TABLE COTATION'!$H$4:$H$44)</f>
        <v>#N/A</v>
      </c>
      <c r="J9" s="77"/>
      <c r="K9" s="210" t="e">
        <f>LOOKUP(J9,'TABLE COTATION'!$G$4:$G$44,'TABLE COTATION'!$H$4:$H$44)</f>
        <v>#N/A</v>
      </c>
      <c r="L9" s="79" t="e">
        <f t="shared" si="0"/>
        <v>#N/A</v>
      </c>
      <c r="M9" s="81">
        <v>5</v>
      </c>
    </row>
    <row r="10" spans="1:14" s="80" customFormat="1" ht="15" customHeight="1" x14ac:dyDescent="0.25">
      <c r="A10" s="155"/>
      <c r="B10" s="158"/>
      <c r="C10" s="206"/>
      <c r="D10" s="209"/>
      <c r="E10" s="92" t="e">
        <f>LOOKUP(D10,'TABLE COTATION'!$C$4:$C$44,'TABLE COTATION'!$A$4:$A$44)</f>
        <v>#N/A</v>
      </c>
      <c r="F10" s="93"/>
      <c r="G10" s="74" t="e">
        <f>LOOKUP(F10,'TABLE COTATION'!$B$4:$B$44,'TABLE COTATION'!$A$4:$A$44)</f>
        <v>#N/A</v>
      </c>
      <c r="H10" s="75"/>
      <c r="I10" s="76" t="e">
        <f>LOOKUP(H10,'TABLE COTATION'!$F$4:$F$44,'TABLE COTATION'!$H$4:$H$44)</f>
        <v>#N/A</v>
      </c>
      <c r="J10" s="77"/>
      <c r="K10" s="210" t="e">
        <f>LOOKUP(J10,'TABLE COTATION'!$G$4:$G$44,'TABLE COTATION'!$H$4:$H$44)</f>
        <v>#N/A</v>
      </c>
      <c r="L10" s="79" t="e">
        <f t="shared" si="0"/>
        <v>#N/A</v>
      </c>
      <c r="M10" s="81">
        <v>6</v>
      </c>
      <c r="N10" s="4"/>
    </row>
    <row r="11" spans="1:14" s="80" customFormat="1" ht="15" customHeight="1" x14ac:dyDescent="0.25">
      <c r="A11" s="155"/>
      <c r="B11" s="158"/>
      <c r="C11" s="206"/>
      <c r="D11" s="209"/>
      <c r="E11" s="92" t="e">
        <f>LOOKUP(D11,'TABLE COTATION'!$C$4:$C$44,'TABLE COTATION'!$A$4:$A$44)</f>
        <v>#N/A</v>
      </c>
      <c r="F11" s="93"/>
      <c r="G11" s="74" t="e">
        <f>LOOKUP(F11,'TABLE COTATION'!$B$4:$B$44,'TABLE COTATION'!$A$4:$A$44)</f>
        <v>#N/A</v>
      </c>
      <c r="H11" s="75"/>
      <c r="I11" s="76" t="e">
        <f>LOOKUP(H11,'TABLE COTATION'!$F$4:$F$44,'TABLE COTATION'!$H$4:$H$44)</f>
        <v>#N/A</v>
      </c>
      <c r="J11" s="77"/>
      <c r="K11" s="210" t="e">
        <f>LOOKUP(J11,'TABLE COTATION'!$G$4:$G$44,'TABLE COTATION'!$H$4:$H$44)</f>
        <v>#N/A</v>
      </c>
      <c r="L11" s="79" t="e">
        <f t="shared" si="0"/>
        <v>#N/A</v>
      </c>
      <c r="M11" s="81">
        <v>7</v>
      </c>
    </row>
    <row r="12" spans="1:14" s="80" customFormat="1" ht="15" customHeight="1" x14ac:dyDescent="0.25">
      <c r="A12" s="155"/>
      <c r="B12" s="158"/>
      <c r="C12" s="206"/>
      <c r="D12" s="209"/>
      <c r="E12" s="92" t="e">
        <f>LOOKUP(D12,'TABLE COTATION'!$C$4:$C$44,'TABLE COTATION'!$A$4:$A$44)</f>
        <v>#N/A</v>
      </c>
      <c r="F12" s="93"/>
      <c r="G12" s="74" t="e">
        <f>LOOKUP(F12,'TABLE COTATION'!$B$4:$B$44,'TABLE COTATION'!$A$4:$A$44)</f>
        <v>#N/A</v>
      </c>
      <c r="H12" s="75"/>
      <c r="I12" s="76" t="e">
        <f>LOOKUP(H12,'TABLE COTATION'!$F$4:$F$44,'TABLE COTATION'!$H$4:$H$44)</f>
        <v>#N/A</v>
      </c>
      <c r="J12" s="77"/>
      <c r="K12" s="210" t="e">
        <f>LOOKUP(J12,'TABLE COTATION'!$G$4:$G$44,'TABLE COTATION'!$H$4:$H$44)</f>
        <v>#N/A</v>
      </c>
      <c r="L12" s="79" t="e">
        <f t="shared" si="0"/>
        <v>#N/A</v>
      </c>
      <c r="M12" s="81">
        <v>8</v>
      </c>
    </row>
    <row r="13" spans="1:14" s="80" customFormat="1" ht="15" customHeight="1" x14ac:dyDescent="0.25">
      <c r="A13" s="155"/>
      <c r="B13" s="158"/>
      <c r="C13" s="206"/>
      <c r="D13" s="209"/>
      <c r="E13" s="92" t="e">
        <f>LOOKUP(D13,'TABLE COTATION'!$C$4:$C$44,'TABLE COTATION'!$A$4:$A$44)</f>
        <v>#N/A</v>
      </c>
      <c r="F13" s="93"/>
      <c r="G13" s="74" t="e">
        <f>LOOKUP(F13,'TABLE COTATION'!$B$4:$B$44,'TABLE COTATION'!$A$4:$A$44)</f>
        <v>#N/A</v>
      </c>
      <c r="H13" s="75"/>
      <c r="I13" s="76" t="e">
        <f>LOOKUP(H13,'TABLE COTATION'!$F$4:$F$44,'TABLE COTATION'!$H$4:$H$44)</f>
        <v>#N/A</v>
      </c>
      <c r="J13" s="77"/>
      <c r="K13" s="210" t="e">
        <f>LOOKUP(J13,'TABLE COTATION'!$G$4:$G$44,'TABLE COTATION'!$H$4:$H$44)</f>
        <v>#N/A</v>
      </c>
      <c r="L13" s="79" t="e">
        <f t="shared" si="0"/>
        <v>#N/A</v>
      </c>
      <c r="M13" s="81">
        <v>9</v>
      </c>
      <c r="N13" s="4"/>
    </row>
    <row r="14" spans="1:14" s="80" customFormat="1" ht="15" customHeight="1" x14ac:dyDescent="0.25">
      <c r="A14" s="155"/>
      <c r="B14" s="158"/>
      <c r="C14" s="207"/>
      <c r="D14" s="209"/>
      <c r="E14" s="92" t="e">
        <f>LOOKUP(D14,'TABLE COTATION'!$C$4:$C$44,'TABLE COTATION'!$A$4:$A$44)</f>
        <v>#N/A</v>
      </c>
      <c r="F14" s="93"/>
      <c r="G14" s="74" t="e">
        <f>LOOKUP(F14,'TABLE COTATION'!$B$4:$B$44,'TABLE COTATION'!$A$4:$A$44)</f>
        <v>#N/A</v>
      </c>
      <c r="H14" s="75"/>
      <c r="I14" s="76" t="e">
        <f>LOOKUP(H14,'TABLE COTATION'!$F$4:$F$44,'TABLE COTATION'!$H$4:$H$44)</f>
        <v>#N/A</v>
      </c>
      <c r="J14" s="77"/>
      <c r="K14" s="210" t="e">
        <f>LOOKUP(J14,'TABLE COTATION'!$G$4:$G$44,'TABLE COTATION'!$H$4:$H$44)</f>
        <v>#N/A</v>
      </c>
      <c r="L14" s="79" t="e">
        <f t="shared" si="0"/>
        <v>#N/A</v>
      </c>
      <c r="M14" s="81">
        <v>10</v>
      </c>
    </row>
    <row r="15" spans="1:14" x14ac:dyDescent="0.2">
      <c r="D15" s="209"/>
      <c r="E15" s="92" t="e">
        <f>LOOKUP(D15,'TABLE COTATION'!$C$4:$C$44,'TABLE COTATION'!$A$4:$A$44)</f>
        <v>#N/A</v>
      </c>
      <c r="F15" s="93"/>
      <c r="G15" s="74" t="e">
        <f>LOOKUP(F15,'TABLE COTATION'!$B$4:$B$44,'TABLE COTATION'!$A$4:$A$44)</f>
        <v>#N/A</v>
      </c>
      <c r="H15" s="75"/>
      <c r="I15" s="76" t="e">
        <f>LOOKUP(H15,'TABLE COTATION'!$F$4:$F$44,'TABLE COTATION'!$H$4:$H$44)</f>
        <v>#N/A</v>
      </c>
      <c r="J15" s="77"/>
      <c r="K15" s="210" t="e">
        <f>LOOKUP(J15,'TABLE COTATION'!$G$4:$G$44,'TABLE COTATION'!$H$4:$H$44)</f>
        <v>#N/A</v>
      </c>
      <c r="L15" s="79" t="e">
        <f t="shared" si="0"/>
        <v>#N/A</v>
      </c>
      <c r="M15" s="81">
        <v>11</v>
      </c>
      <c r="N15" s="80"/>
    </row>
    <row r="16" spans="1:14" s="80" customFormat="1" ht="15" customHeight="1" x14ac:dyDescent="0.25">
      <c r="A16" s="155"/>
      <c r="B16" s="158"/>
      <c r="C16" s="207"/>
      <c r="D16" s="209"/>
      <c r="E16" s="92" t="e">
        <f>LOOKUP(D16,'TABLE COTATION'!$C$4:$C$44,'TABLE COTATION'!$A$4:$A$44)</f>
        <v>#N/A</v>
      </c>
      <c r="F16" s="93"/>
      <c r="G16" s="74" t="e">
        <f>LOOKUP(F16,'TABLE COTATION'!$B$4:$B$44,'TABLE COTATION'!$A$4:$A$44)</f>
        <v>#N/A</v>
      </c>
      <c r="H16" s="75"/>
      <c r="I16" s="76" t="e">
        <f>LOOKUP(H16,'TABLE COTATION'!$F$4:$F$44,'TABLE COTATION'!$H$4:$H$44)</f>
        <v>#N/A</v>
      </c>
      <c r="J16" s="77"/>
      <c r="K16" s="210" t="e">
        <f>LOOKUP(J16,'TABLE COTATION'!$G$4:$G$44,'TABLE COTATION'!$H$4:$H$44)</f>
        <v>#N/A</v>
      </c>
      <c r="L16" s="79" t="e">
        <f t="shared" si="0"/>
        <v>#N/A</v>
      </c>
      <c r="M16" s="81">
        <v>12</v>
      </c>
      <c r="N16" s="4"/>
    </row>
    <row r="17" spans="1:14" s="80" customFormat="1" ht="15" customHeight="1" x14ac:dyDescent="0.25">
      <c r="A17" s="155"/>
      <c r="B17" s="158"/>
      <c r="C17" s="207"/>
      <c r="D17" s="209"/>
      <c r="E17" s="92" t="e">
        <f>LOOKUP(D17,'TABLE COTATION'!$C$4:$C$44,'TABLE COTATION'!$A$4:$A$44)</f>
        <v>#N/A</v>
      </c>
      <c r="F17" s="93"/>
      <c r="G17" s="74" t="e">
        <f>LOOKUP(F17,'TABLE COTATION'!$B$4:$B$44,'TABLE COTATION'!$A$4:$A$44)</f>
        <v>#N/A</v>
      </c>
      <c r="H17" s="75"/>
      <c r="I17" s="76" t="e">
        <f>LOOKUP(H17,'TABLE COTATION'!$F$4:$F$44,'TABLE COTATION'!$H$4:$H$44)</f>
        <v>#N/A</v>
      </c>
      <c r="J17" s="77"/>
      <c r="K17" s="210" t="e">
        <f>LOOKUP(J17,'TABLE COTATION'!$G$4:$G$44,'TABLE COTATION'!$H$4:$H$44)</f>
        <v>#N/A</v>
      </c>
      <c r="L17" s="79" t="e">
        <f t="shared" si="0"/>
        <v>#N/A</v>
      </c>
      <c r="M17" s="81">
        <v>13</v>
      </c>
    </row>
    <row r="18" spans="1:14" s="80" customFormat="1" ht="15" customHeight="1" x14ac:dyDescent="0.25">
      <c r="A18" s="155"/>
      <c r="B18" s="158"/>
      <c r="C18" s="207"/>
      <c r="D18" s="209"/>
      <c r="E18" s="92" t="e">
        <f>LOOKUP(D18,'TABLE COTATION'!$C$4:$C$44,'TABLE COTATION'!$A$4:$A$44)</f>
        <v>#N/A</v>
      </c>
      <c r="F18" s="93"/>
      <c r="G18" s="74" t="e">
        <f>LOOKUP(F18,'TABLE COTATION'!$B$4:$B$44,'TABLE COTATION'!$A$4:$A$44)</f>
        <v>#N/A</v>
      </c>
      <c r="H18" s="75"/>
      <c r="I18" s="76" t="e">
        <f>LOOKUP(H18,'TABLE COTATION'!$F$4:$F$44,'TABLE COTATION'!$H$4:$H$44)</f>
        <v>#N/A</v>
      </c>
      <c r="J18" s="77"/>
      <c r="K18" s="210" t="e">
        <f>LOOKUP(J18,'TABLE COTATION'!$G$4:$G$44,'TABLE COTATION'!$H$4:$H$44)</f>
        <v>#N/A</v>
      </c>
      <c r="L18" s="79" t="e">
        <f t="shared" si="0"/>
        <v>#N/A</v>
      </c>
      <c r="M18" s="81">
        <v>14</v>
      </c>
    </row>
    <row r="19" spans="1:14" s="80" customFormat="1" ht="15" customHeight="1" x14ac:dyDescent="0.25">
      <c r="A19" s="155"/>
      <c r="B19" s="158"/>
      <c r="C19" s="207"/>
      <c r="D19" s="209"/>
      <c r="E19" s="92" t="e">
        <f>LOOKUP(D19,'TABLE COTATION'!$C$4:$C$44,'TABLE COTATION'!$A$4:$A$44)</f>
        <v>#N/A</v>
      </c>
      <c r="F19" s="93"/>
      <c r="G19" s="74" t="e">
        <f>LOOKUP(F19,'TABLE COTATION'!$B$4:$B$44,'TABLE COTATION'!$A$4:$A$44)</f>
        <v>#N/A</v>
      </c>
      <c r="H19" s="75"/>
      <c r="I19" s="76" t="e">
        <f>LOOKUP(H19,'TABLE COTATION'!$F$4:$F$44,'TABLE COTATION'!$H$4:$H$44)</f>
        <v>#N/A</v>
      </c>
      <c r="J19" s="77"/>
      <c r="K19" s="210" t="e">
        <f>LOOKUP(J19,'TABLE COTATION'!$G$4:$G$44,'TABLE COTATION'!$H$4:$H$44)</f>
        <v>#N/A</v>
      </c>
      <c r="L19" s="79" t="e">
        <f t="shared" si="0"/>
        <v>#N/A</v>
      </c>
      <c r="M19" s="81">
        <v>15</v>
      </c>
      <c r="N19" s="4"/>
    </row>
    <row r="20" spans="1:14" s="80" customFormat="1" ht="15" customHeight="1" x14ac:dyDescent="0.25">
      <c r="A20" s="155"/>
      <c r="B20" s="158"/>
      <c r="C20" s="207"/>
      <c r="D20" s="209"/>
      <c r="E20" s="92" t="e">
        <f>LOOKUP(D20,'TABLE COTATION'!$C$4:$C$44,'TABLE COTATION'!$A$4:$A$44)</f>
        <v>#N/A</v>
      </c>
      <c r="F20" s="93"/>
      <c r="G20" s="74" t="e">
        <f>LOOKUP(F20,'TABLE COTATION'!$B$4:$B$44,'TABLE COTATION'!$A$4:$A$44)</f>
        <v>#N/A</v>
      </c>
      <c r="H20" s="75"/>
      <c r="I20" s="76" t="e">
        <f>LOOKUP(H20,'TABLE COTATION'!$F$4:$F$44,'TABLE COTATION'!$H$4:$H$44)</f>
        <v>#N/A</v>
      </c>
      <c r="J20" s="77"/>
      <c r="K20" s="210" t="e">
        <f>LOOKUP(J20,'TABLE COTATION'!$G$4:$G$44,'TABLE COTATION'!$H$4:$H$44)</f>
        <v>#N/A</v>
      </c>
      <c r="L20" s="79" t="e">
        <f t="shared" si="0"/>
        <v>#N/A</v>
      </c>
      <c r="M20" s="81">
        <v>16</v>
      </c>
    </row>
    <row r="21" spans="1:14" s="80" customFormat="1" ht="15" customHeight="1" x14ac:dyDescent="0.25">
      <c r="A21" s="155"/>
      <c r="B21" s="158"/>
      <c r="C21" s="207"/>
      <c r="D21" s="209"/>
      <c r="E21" s="92" t="e">
        <f>LOOKUP(D21,'TABLE COTATION'!$C$4:$C$44,'TABLE COTATION'!$A$4:$A$44)</f>
        <v>#N/A</v>
      </c>
      <c r="F21" s="93"/>
      <c r="G21" s="74" t="e">
        <f>LOOKUP(F21,'TABLE COTATION'!$B$4:$B$44,'TABLE COTATION'!$A$4:$A$44)</f>
        <v>#N/A</v>
      </c>
      <c r="H21" s="75"/>
      <c r="I21" s="76" t="e">
        <f>LOOKUP(H21,'TABLE COTATION'!$F$4:$F$44,'TABLE COTATION'!$H$4:$H$44)</f>
        <v>#N/A</v>
      </c>
      <c r="J21" s="77"/>
      <c r="K21" s="210" t="e">
        <f>LOOKUP(J21,'TABLE COTATION'!$G$4:$G$44,'TABLE COTATION'!$H$4:$H$44)</f>
        <v>#N/A</v>
      </c>
      <c r="L21" s="79" t="e">
        <f t="shared" si="0"/>
        <v>#N/A</v>
      </c>
      <c r="M21" s="81">
        <v>17</v>
      </c>
    </row>
    <row r="22" spans="1:14" s="80" customFormat="1" ht="15" customHeight="1" x14ac:dyDescent="0.25">
      <c r="A22" s="155"/>
      <c r="B22" s="158"/>
      <c r="C22" s="207"/>
      <c r="D22" s="209"/>
      <c r="E22" s="92" t="e">
        <f>LOOKUP(D22,'TABLE COTATION'!$C$4:$C$44,'TABLE COTATION'!$A$4:$A$44)</f>
        <v>#N/A</v>
      </c>
      <c r="F22" s="93"/>
      <c r="G22" s="74" t="e">
        <f>LOOKUP(F22,'TABLE COTATION'!$B$4:$B$44,'TABLE COTATION'!$A$4:$A$44)</f>
        <v>#N/A</v>
      </c>
      <c r="H22" s="75"/>
      <c r="I22" s="76" t="e">
        <f>LOOKUP(H22,'TABLE COTATION'!$F$4:$F$44,'TABLE COTATION'!$H$4:$H$44)</f>
        <v>#N/A</v>
      </c>
      <c r="J22" s="77"/>
      <c r="K22" s="210" t="e">
        <f>LOOKUP(J22,'TABLE COTATION'!$G$4:$G$44,'TABLE COTATION'!$H$4:$H$44)</f>
        <v>#N/A</v>
      </c>
      <c r="L22" s="79" t="e">
        <f t="shared" si="0"/>
        <v>#N/A</v>
      </c>
      <c r="M22" s="81">
        <v>18</v>
      </c>
      <c r="N22" s="4"/>
    </row>
    <row r="23" spans="1:14" s="80" customFormat="1" ht="15" customHeight="1" x14ac:dyDescent="0.25">
      <c r="A23" s="155"/>
      <c r="B23" s="158"/>
      <c r="C23" s="207"/>
      <c r="D23" s="209"/>
      <c r="E23" s="92" t="e">
        <f>LOOKUP(D23,'TABLE COTATION'!$C$4:$C$44,'TABLE COTATION'!$A$4:$A$44)</f>
        <v>#N/A</v>
      </c>
      <c r="F23" s="93"/>
      <c r="G23" s="74" t="e">
        <f>LOOKUP(F23,'TABLE COTATION'!$B$4:$B$44,'TABLE COTATION'!$A$4:$A$44)</f>
        <v>#N/A</v>
      </c>
      <c r="H23" s="75"/>
      <c r="I23" s="76" t="e">
        <f>LOOKUP(H23,'TABLE COTATION'!$F$4:$F$44,'TABLE COTATION'!$H$4:$H$44)</f>
        <v>#N/A</v>
      </c>
      <c r="J23" s="77"/>
      <c r="K23" s="210" t="e">
        <f>LOOKUP(J23,'TABLE COTATION'!$G$4:$G$44,'TABLE COTATION'!$H$4:$H$44)</f>
        <v>#N/A</v>
      </c>
      <c r="L23" s="79" t="e">
        <f t="shared" si="0"/>
        <v>#N/A</v>
      </c>
      <c r="M23" s="81">
        <v>19</v>
      </c>
    </row>
    <row r="24" spans="1:14" s="80" customFormat="1" ht="15" customHeight="1" x14ac:dyDescent="0.25">
      <c r="A24" s="155"/>
      <c r="B24" s="158"/>
      <c r="C24" s="207"/>
      <c r="D24" s="209"/>
      <c r="E24" s="92" t="e">
        <f>LOOKUP(D24,'TABLE COTATION'!$C$4:$C$44,'TABLE COTATION'!$A$4:$A$44)</f>
        <v>#N/A</v>
      </c>
      <c r="F24" s="93"/>
      <c r="G24" s="74" t="e">
        <f>LOOKUP(F24,'TABLE COTATION'!$B$4:$B$44,'TABLE COTATION'!$A$4:$A$44)</f>
        <v>#N/A</v>
      </c>
      <c r="H24" s="75"/>
      <c r="I24" s="76" t="e">
        <f>LOOKUP(H24,'TABLE COTATION'!$F$4:$F$44,'TABLE COTATION'!$H$4:$H$44)</f>
        <v>#N/A</v>
      </c>
      <c r="J24" s="77"/>
      <c r="K24" s="210" t="e">
        <f>LOOKUP(J24,'TABLE COTATION'!$G$4:$G$44,'TABLE COTATION'!$H$4:$H$44)</f>
        <v>#N/A</v>
      </c>
      <c r="L24" s="79" t="e">
        <f t="shared" si="0"/>
        <v>#N/A</v>
      </c>
      <c r="M24" s="81">
        <v>20</v>
      </c>
    </row>
    <row r="25" spans="1:14" s="80" customFormat="1" ht="15" customHeight="1" x14ac:dyDescent="0.25">
      <c r="A25" s="155"/>
      <c r="B25" s="158"/>
      <c r="C25" s="207"/>
      <c r="D25" s="209"/>
      <c r="E25" s="92" t="e">
        <f>LOOKUP(D25,'TABLE COTATION'!$C$4:$C$44,'TABLE COTATION'!$A$4:$A$44)</f>
        <v>#N/A</v>
      </c>
      <c r="F25" s="93"/>
      <c r="G25" s="74" t="e">
        <f>LOOKUP(F25,'TABLE COTATION'!$B$4:$B$44,'TABLE COTATION'!$A$4:$A$44)</f>
        <v>#N/A</v>
      </c>
      <c r="H25" s="75"/>
      <c r="I25" s="76" t="e">
        <f>LOOKUP(H25,'TABLE COTATION'!$F$4:$F$44,'TABLE COTATION'!$H$4:$H$44)</f>
        <v>#N/A</v>
      </c>
      <c r="J25" s="77"/>
      <c r="K25" s="210" t="e">
        <f>LOOKUP(J25,'TABLE COTATION'!$G$4:$G$44,'TABLE COTATION'!$H$4:$H$44)</f>
        <v>#N/A</v>
      </c>
      <c r="L25" s="79" t="e">
        <f t="shared" si="0"/>
        <v>#N/A</v>
      </c>
      <c r="M25" s="81">
        <v>21</v>
      </c>
      <c r="N25" s="4"/>
    </row>
    <row r="26" spans="1:14" s="80" customFormat="1" ht="15" customHeight="1" x14ac:dyDescent="0.25">
      <c r="A26" s="155"/>
      <c r="B26" s="158"/>
      <c r="C26" s="207"/>
      <c r="D26" s="209"/>
      <c r="E26" s="92" t="e">
        <f>LOOKUP(D26,'TABLE COTATION'!$C$4:$C$44,'TABLE COTATION'!$A$4:$A$44)</f>
        <v>#N/A</v>
      </c>
      <c r="F26" s="93"/>
      <c r="G26" s="74" t="e">
        <f>LOOKUP(F26,'TABLE COTATION'!$B$4:$B$44,'TABLE COTATION'!$A$4:$A$44)</f>
        <v>#N/A</v>
      </c>
      <c r="H26" s="75"/>
      <c r="I26" s="76" t="e">
        <f>LOOKUP(H26,'TABLE COTATION'!$F$4:$F$44,'TABLE COTATION'!$H$4:$H$44)</f>
        <v>#N/A</v>
      </c>
      <c r="J26" s="77"/>
      <c r="K26" s="210" t="e">
        <f>LOOKUP(J26,'TABLE COTATION'!$G$4:$G$44,'TABLE COTATION'!$H$4:$H$44)</f>
        <v>#N/A</v>
      </c>
      <c r="L26" s="79" t="e">
        <f t="shared" si="0"/>
        <v>#N/A</v>
      </c>
      <c r="M26" s="81">
        <v>22</v>
      </c>
    </row>
    <row r="27" spans="1:14" s="80" customFormat="1" ht="15" customHeight="1" x14ac:dyDescent="0.25">
      <c r="A27" s="155"/>
      <c r="B27" s="158"/>
      <c r="C27" s="207"/>
      <c r="D27" s="209"/>
      <c r="E27" s="92" t="e">
        <f>LOOKUP(D27,'TABLE COTATION'!$C$4:$C$44,'TABLE COTATION'!$A$4:$A$44)</f>
        <v>#N/A</v>
      </c>
      <c r="F27" s="93"/>
      <c r="G27" s="74" t="e">
        <f>LOOKUP(F27,'TABLE COTATION'!$B$4:$B$44,'TABLE COTATION'!$A$4:$A$44)</f>
        <v>#N/A</v>
      </c>
      <c r="H27" s="75"/>
      <c r="I27" s="76" t="e">
        <f>LOOKUP(H27,'TABLE COTATION'!$F$4:$F$44,'TABLE COTATION'!$H$4:$H$44)</f>
        <v>#N/A</v>
      </c>
      <c r="J27" s="77"/>
      <c r="K27" s="210" t="e">
        <f>LOOKUP(J27,'TABLE COTATION'!$G$4:$G$44,'TABLE COTATION'!$H$4:$H$44)</f>
        <v>#N/A</v>
      </c>
      <c r="L27" s="79" t="e">
        <f t="shared" si="0"/>
        <v>#N/A</v>
      </c>
      <c r="M27" s="81">
        <v>23</v>
      </c>
    </row>
    <row r="28" spans="1:14" s="80" customFormat="1" ht="15" customHeight="1" x14ac:dyDescent="0.25">
      <c r="A28" s="155"/>
      <c r="B28" s="158"/>
      <c r="C28" s="207"/>
      <c r="D28" s="209"/>
      <c r="E28" s="92" t="e">
        <f>LOOKUP(D28,'TABLE COTATION'!$C$4:$C$44,'TABLE COTATION'!$A$4:$A$44)</f>
        <v>#N/A</v>
      </c>
      <c r="F28" s="93"/>
      <c r="G28" s="74" t="e">
        <f>LOOKUP(F28,'TABLE COTATION'!$B$4:$B$44,'TABLE COTATION'!$A$4:$A$44)</f>
        <v>#N/A</v>
      </c>
      <c r="H28" s="75"/>
      <c r="I28" s="76" t="e">
        <f>LOOKUP(H28,'TABLE COTATION'!$F$4:$F$44,'TABLE COTATION'!$H$4:$H$44)</f>
        <v>#N/A</v>
      </c>
      <c r="J28" s="77"/>
      <c r="K28" s="210" t="e">
        <f>LOOKUP(J28,'TABLE COTATION'!$G$4:$G$44,'TABLE COTATION'!$H$4:$H$44)</f>
        <v>#N/A</v>
      </c>
      <c r="L28" s="79" t="e">
        <f t="shared" ref="L28:L33" si="1">SUM(E28+G28+I28+K28)</f>
        <v>#N/A</v>
      </c>
      <c r="M28" s="81">
        <v>24</v>
      </c>
      <c r="N28" s="4"/>
    </row>
    <row r="29" spans="1:14" s="80" customFormat="1" ht="15" customHeight="1" x14ac:dyDescent="0.25">
      <c r="A29" s="155"/>
      <c r="B29" s="158"/>
      <c r="C29" s="207"/>
      <c r="D29" s="209"/>
      <c r="E29" s="92" t="e">
        <f>LOOKUP(D29,'TABLE COTATION'!$C$4:$C$44,'TABLE COTATION'!$A$4:$A$44)</f>
        <v>#N/A</v>
      </c>
      <c r="F29" s="93"/>
      <c r="G29" s="74" t="e">
        <f>LOOKUP(F29,'TABLE COTATION'!$B$4:$B$44,'TABLE COTATION'!$A$4:$A$44)</f>
        <v>#N/A</v>
      </c>
      <c r="H29" s="75"/>
      <c r="I29" s="76" t="e">
        <f>LOOKUP(H29,'TABLE COTATION'!$F$4:$F$44,'TABLE COTATION'!$H$4:$H$44)</f>
        <v>#N/A</v>
      </c>
      <c r="J29" s="77"/>
      <c r="K29" s="210" t="e">
        <f>LOOKUP(J29,'TABLE COTATION'!$G$4:$G$44,'TABLE COTATION'!$H$4:$H$44)</f>
        <v>#N/A</v>
      </c>
      <c r="L29" s="79" t="e">
        <f t="shared" si="1"/>
        <v>#N/A</v>
      </c>
      <c r="M29" s="81">
        <v>25</v>
      </c>
    </row>
    <row r="30" spans="1:14" s="80" customFormat="1" ht="15" customHeight="1" x14ac:dyDescent="0.25">
      <c r="A30" s="155"/>
      <c r="B30" s="158"/>
      <c r="C30" s="207"/>
      <c r="D30" s="209"/>
      <c r="E30" s="92" t="e">
        <f>LOOKUP(D30,'TABLE COTATION'!$C$4:$C$44,'TABLE COTATION'!$A$4:$A$44)</f>
        <v>#N/A</v>
      </c>
      <c r="F30" s="93"/>
      <c r="G30" s="74" t="e">
        <f>LOOKUP(F30,'TABLE COTATION'!$B$4:$B$44,'TABLE COTATION'!$A$4:$A$44)</f>
        <v>#N/A</v>
      </c>
      <c r="H30" s="75"/>
      <c r="I30" s="76" t="e">
        <f>LOOKUP(H30,'TABLE COTATION'!$F$4:$F$44,'TABLE COTATION'!$H$4:$H$44)</f>
        <v>#N/A</v>
      </c>
      <c r="J30" s="77"/>
      <c r="K30" s="210" t="e">
        <f>LOOKUP(J30,'TABLE COTATION'!$G$4:$G$44,'TABLE COTATION'!$H$4:$H$44)</f>
        <v>#N/A</v>
      </c>
      <c r="L30" s="79" t="e">
        <f t="shared" si="1"/>
        <v>#N/A</v>
      </c>
      <c r="M30" s="81">
        <v>26</v>
      </c>
    </row>
    <row r="31" spans="1:14" s="80" customFormat="1" ht="15" customHeight="1" x14ac:dyDescent="0.25">
      <c r="A31" s="155"/>
      <c r="B31" s="158"/>
      <c r="C31" s="207"/>
      <c r="D31" s="209"/>
      <c r="E31" s="92" t="e">
        <f>LOOKUP(D31,'TABLE COTATION'!$C$4:$C$44,'TABLE COTATION'!$A$4:$A$44)</f>
        <v>#N/A</v>
      </c>
      <c r="F31" s="93"/>
      <c r="G31" s="74" t="e">
        <f>LOOKUP(F31,'TABLE COTATION'!$B$4:$B$44,'TABLE COTATION'!$A$4:$A$44)</f>
        <v>#N/A</v>
      </c>
      <c r="H31" s="75"/>
      <c r="I31" s="76" t="e">
        <f>LOOKUP(H31,'TABLE COTATION'!$F$4:$F$44,'TABLE COTATION'!$H$4:$H$44)</f>
        <v>#N/A</v>
      </c>
      <c r="J31" s="77"/>
      <c r="K31" s="210" t="e">
        <f>LOOKUP(J31,'TABLE COTATION'!$G$4:$G$44,'TABLE COTATION'!$H$4:$H$44)</f>
        <v>#N/A</v>
      </c>
      <c r="L31" s="79" t="e">
        <f t="shared" si="1"/>
        <v>#N/A</v>
      </c>
      <c r="M31" s="81">
        <v>27</v>
      </c>
      <c r="N31" s="4"/>
    </row>
    <row r="32" spans="1:14" s="80" customFormat="1" ht="15" customHeight="1" x14ac:dyDescent="0.25">
      <c r="A32" s="155"/>
      <c r="B32" s="158"/>
      <c r="C32" s="207"/>
      <c r="D32" s="209"/>
      <c r="E32" s="92" t="e">
        <f>LOOKUP(D32,'TABLE COTATION'!$C$4:$C$44,'TABLE COTATION'!$A$4:$A$44)</f>
        <v>#N/A</v>
      </c>
      <c r="F32" s="93"/>
      <c r="G32" s="74" t="e">
        <f>LOOKUP(F32,'TABLE COTATION'!$B$4:$B$44,'TABLE COTATION'!$A$4:$A$44)</f>
        <v>#N/A</v>
      </c>
      <c r="H32" s="75"/>
      <c r="I32" s="76" t="e">
        <f>LOOKUP(H32,'TABLE COTATION'!$F$4:$F$44,'TABLE COTATION'!$H$4:$H$44)</f>
        <v>#N/A</v>
      </c>
      <c r="J32" s="77"/>
      <c r="K32" s="210" t="e">
        <f>LOOKUP(J32,'TABLE COTATION'!$G$4:$G$44,'TABLE COTATION'!$H$4:$H$44)</f>
        <v>#N/A</v>
      </c>
      <c r="L32" s="79" t="e">
        <f t="shared" si="1"/>
        <v>#N/A</v>
      </c>
      <c r="M32" s="81">
        <v>28</v>
      </c>
    </row>
    <row r="33" spans="1:14" s="80" customFormat="1" ht="15" customHeight="1" x14ac:dyDescent="0.25">
      <c r="A33" s="155"/>
      <c r="B33" s="158"/>
      <c r="C33" s="207"/>
      <c r="D33" s="209"/>
      <c r="E33" s="92" t="e">
        <f>LOOKUP(D33,'TABLE COTATION'!$C$4:$C$44,'TABLE COTATION'!$A$4:$A$44)</f>
        <v>#N/A</v>
      </c>
      <c r="F33" s="93"/>
      <c r="G33" s="74" t="e">
        <f>LOOKUP(F33,'TABLE COTATION'!$B$4:$B$44,'TABLE COTATION'!$A$4:$A$44)</f>
        <v>#N/A</v>
      </c>
      <c r="H33" s="75"/>
      <c r="I33" s="76" t="e">
        <f>LOOKUP(H33,'TABLE COTATION'!$F$4:$F$44,'TABLE COTATION'!$H$4:$H$44)</f>
        <v>#N/A</v>
      </c>
      <c r="J33" s="77"/>
      <c r="K33" s="210" t="e">
        <f>LOOKUP(J33,'TABLE COTATION'!$G$4:$G$44,'TABLE COTATION'!$H$4:$H$44)</f>
        <v>#N/A</v>
      </c>
      <c r="L33" s="79" t="e">
        <f t="shared" si="1"/>
        <v>#N/A</v>
      </c>
      <c r="M33" s="81">
        <v>29</v>
      </c>
    </row>
    <row r="34" spans="1:14" s="80" customFormat="1" ht="15" customHeight="1" x14ac:dyDescent="0.25">
      <c r="A34" s="155"/>
      <c r="B34" s="158"/>
      <c r="C34" s="207"/>
      <c r="D34" s="209"/>
      <c r="E34" s="92" t="e">
        <f>LOOKUP(D34,'TABLE COTATION'!$C$4:$C$44,'TABLE COTATION'!$A$4:$A$44)</f>
        <v>#N/A</v>
      </c>
      <c r="F34" s="93"/>
      <c r="G34" s="74" t="e">
        <f>LOOKUP(F34,'TABLE COTATION'!$B$4:$B$44,'TABLE COTATION'!$A$4:$A$44)</f>
        <v>#N/A</v>
      </c>
      <c r="H34" s="75"/>
      <c r="I34" s="76" t="e">
        <f>LOOKUP(H34,'TABLE COTATION'!$F$4:$F$44,'TABLE COTATION'!$H$4:$H$44)</f>
        <v>#N/A</v>
      </c>
      <c r="J34" s="77"/>
      <c r="K34" s="210" t="e">
        <f>LOOKUP(J34,'TABLE COTATION'!$G$4:$G$44,'TABLE COTATION'!$H$4:$H$44)</f>
        <v>#N/A</v>
      </c>
      <c r="L34" s="79" t="e">
        <f t="shared" ref="L34:L61" si="2">SUM(E34+G34+I34+K34)</f>
        <v>#N/A</v>
      </c>
      <c r="M34" s="81">
        <v>30</v>
      </c>
      <c r="N34" s="4"/>
    </row>
    <row r="35" spans="1:14" s="80" customFormat="1" ht="15" customHeight="1" x14ac:dyDescent="0.25">
      <c r="A35" s="155"/>
      <c r="B35" s="158"/>
      <c r="C35" s="207"/>
      <c r="D35" s="209"/>
      <c r="E35" s="92" t="e">
        <f>LOOKUP(D35,'TABLE COTATION'!$C$4:$C$44,'TABLE COTATION'!$A$4:$A$44)</f>
        <v>#N/A</v>
      </c>
      <c r="F35" s="93"/>
      <c r="G35" s="74" t="e">
        <f>LOOKUP(F35,'TABLE COTATION'!$B$4:$B$44,'TABLE COTATION'!$A$4:$A$44)</f>
        <v>#N/A</v>
      </c>
      <c r="H35" s="75"/>
      <c r="I35" s="76" t="e">
        <f>LOOKUP(H35,'TABLE COTATION'!$F$4:$F$44,'TABLE COTATION'!$H$4:$H$44)</f>
        <v>#N/A</v>
      </c>
      <c r="J35" s="77"/>
      <c r="K35" s="210" t="e">
        <f>LOOKUP(J35,'TABLE COTATION'!$G$4:$G$44,'TABLE COTATION'!$H$4:$H$44)</f>
        <v>#N/A</v>
      </c>
      <c r="L35" s="79" t="e">
        <f t="shared" si="2"/>
        <v>#N/A</v>
      </c>
      <c r="M35" s="81">
        <v>31</v>
      </c>
    </row>
    <row r="36" spans="1:14" s="80" customFormat="1" ht="15" customHeight="1" x14ac:dyDescent="0.25">
      <c r="A36" s="155"/>
      <c r="B36" s="158"/>
      <c r="C36" s="207"/>
      <c r="D36" s="209"/>
      <c r="E36" s="92" t="e">
        <f>LOOKUP(D36,'TABLE COTATION'!$C$4:$C$44,'TABLE COTATION'!$A$4:$A$44)</f>
        <v>#N/A</v>
      </c>
      <c r="F36" s="93"/>
      <c r="G36" s="74" t="e">
        <f>LOOKUP(F36,'TABLE COTATION'!$B$4:$B$44,'TABLE COTATION'!$A$4:$A$44)</f>
        <v>#N/A</v>
      </c>
      <c r="H36" s="75"/>
      <c r="I36" s="76" t="e">
        <f>LOOKUP(H36,'TABLE COTATION'!$F$4:$F$44,'TABLE COTATION'!$H$4:$H$44)</f>
        <v>#N/A</v>
      </c>
      <c r="J36" s="77"/>
      <c r="K36" s="210" t="e">
        <f>LOOKUP(J36,'TABLE COTATION'!$G$4:$G$44,'TABLE COTATION'!$H$4:$H$44)</f>
        <v>#N/A</v>
      </c>
      <c r="L36" s="79" t="e">
        <f t="shared" si="2"/>
        <v>#N/A</v>
      </c>
      <c r="M36" s="81">
        <v>32</v>
      </c>
    </row>
    <row r="37" spans="1:14" s="80" customFormat="1" ht="15" customHeight="1" x14ac:dyDescent="0.25">
      <c r="A37" s="155"/>
      <c r="B37" s="158"/>
      <c r="C37" s="207"/>
      <c r="D37" s="209"/>
      <c r="E37" s="92" t="e">
        <f>LOOKUP(D37,'TABLE COTATION'!$C$4:$C$44,'TABLE COTATION'!$A$4:$A$44)</f>
        <v>#N/A</v>
      </c>
      <c r="F37" s="93"/>
      <c r="G37" s="74" t="e">
        <f>LOOKUP(F37,'TABLE COTATION'!$B$4:$B$44,'TABLE COTATION'!$A$4:$A$44)</f>
        <v>#N/A</v>
      </c>
      <c r="H37" s="75"/>
      <c r="I37" s="76" t="e">
        <f>LOOKUP(H37,'TABLE COTATION'!$F$4:$F$44,'TABLE COTATION'!$H$4:$H$44)</f>
        <v>#N/A</v>
      </c>
      <c r="J37" s="77"/>
      <c r="K37" s="210" t="e">
        <f>LOOKUP(J37,'TABLE COTATION'!$G$4:$G$44,'TABLE COTATION'!$H$4:$H$44)</f>
        <v>#N/A</v>
      </c>
      <c r="L37" s="79" t="e">
        <f t="shared" si="2"/>
        <v>#N/A</v>
      </c>
      <c r="M37" s="81">
        <v>33</v>
      </c>
      <c r="N37" s="4"/>
    </row>
    <row r="38" spans="1:14" s="80" customFormat="1" ht="15" customHeight="1" x14ac:dyDescent="0.25">
      <c r="A38" s="155"/>
      <c r="B38" s="158"/>
      <c r="C38" s="207"/>
      <c r="D38" s="209"/>
      <c r="E38" s="92" t="e">
        <f>LOOKUP(D38,'TABLE COTATION'!$C$4:$C$44,'TABLE COTATION'!$A$4:$A$44)</f>
        <v>#N/A</v>
      </c>
      <c r="F38" s="93"/>
      <c r="G38" s="74" t="e">
        <f>LOOKUP(F38,'TABLE COTATION'!$B$4:$B$44,'TABLE COTATION'!$A$4:$A$44)</f>
        <v>#N/A</v>
      </c>
      <c r="H38" s="75"/>
      <c r="I38" s="76" t="e">
        <f>LOOKUP(H38,'TABLE COTATION'!$F$4:$F$44,'TABLE COTATION'!$H$4:$H$44)</f>
        <v>#N/A</v>
      </c>
      <c r="J38" s="77"/>
      <c r="K38" s="210" t="e">
        <f>LOOKUP(J38,'TABLE COTATION'!$G$4:$G$44,'TABLE COTATION'!$H$4:$H$44)</f>
        <v>#N/A</v>
      </c>
      <c r="L38" s="79" t="e">
        <f t="shared" si="2"/>
        <v>#N/A</v>
      </c>
      <c r="M38" s="81">
        <v>34</v>
      </c>
    </row>
    <row r="39" spans="1:14" s="80" customFormat="1" ht="15" customHeight="1" x14ac:dyDescent="0.25">
      <c r="A39" s="155"/>
      <c r="B39" s="158"/>
      <c r="C39" s="207"/>
      <c r="D39" s="209"/>
      <c r="E39" s="92" t="e">
        <f>LOOKUP(D39,'TABLE COTATION'!$C$4:$C$44,'TABLE COTATION'!$A$4:$A$44)</f>
        <v>#N/A</v>
      </c>
      <c r="F39" s="93"/>
      <c r="G39" s="74" t="e">
        <f>LOOKUP(F39,'TABLE COTATION'!$B$4:$B$44,'TABLE COTATION'!$A$4:$A$44)</f>
        <v>#N/A</v>
      </c>
      <c r="H39" s="75"/>
      <c r="I39" s="76" t="e">
        <f>LOOKUP(H39,'TABLE COTATION'!$F$4:$F$44,'TABLE COTATION'!$H$4:$H$44)</f>
        <v>#N/A</v>
      </c>
      <c r="J39" s="77"/>
      <c r="K39" s="210" t="e">
        <f>LOOKUP(J39,'TABLE COTATION'!$G$4:$G$44,'TABLE COTATION'!$H$4:$H$44)</f>
        <v>#N/A</v>
      </c>
      <c r="L39" s="79" t="e">
        <f t="shared" si="2"/>
        <v>#N/A</v>
      </c>
      <c r="M39" s="81">
        <v>35</v>
      </c>
    </row>
    <row r="40" spans="1:14" s="80" customFormat="1" ht="15" customHeight="1" x14ac:dyDescent="0.25">
      <c r="A40" s="155"/>
      <c r="B40" s="158"/>
      <c r="C40" s="207"/>
      <c r="D40" s="209"/>
      <c r="E40" s="92" t="e">
        <f>LOOKUP(D40,'TABLE COTATION'!$C$4:$C$44,'TABLE COTATION'!$A$4:$A$44)</f>
        <v>#N/A</v>
      </c>
      <c r="F40" s="93"/>
      <c r="G40" s="74" t="e">
        <f>LOOKUP(F40,'TABLE COTATION'!$B$4:$B$44,'TABLE COTATION'!$A$4:$A$44)</f>
        <v>#N/A</v>
      </c>
      <c r="H40" s="75"/>
      <c r="I40" s="76" t="e">
        <f>LOOKUP(H40,'TABLE COTATION'!$F$4:$F$44,'TABLE COTATION'!$H$4:$H$44)</f>
        <v>#N/A</v>
      </c>
      <c r="J40" s="77"/>
      <c r="K40" s="210" t="e">
        <f>LOOKUP(J40,'TABLE COTATION'!$G$4:$G$44,'TABLE COTATION'!$H$4:$H$44)</f>
        <v>#N/A</v>
      </c>
      <c r="L40" s="79" t="e">
        <f t="shared" si="2"/>
        <v>#N/A</v>
      </c>
      <c r="M40" s="81">
        <v>36</v>
      </c>
      <c r="N40" s="4"/>
    </row>
    <row r="41" spans="1:14" s="80" customFormat="1" ht="15" customHeight="1" x14ac:dyDescent="0.25">
      <c r="A41" s="155"/>
      <c r="B41" s="158"/>
      <c r="C41" s="207"/>
      <c r="D41" s="209"/>
      <c r="E41" s="92" t="e">
        <f>LOOKUP(D41,'TABLE COTATION'!$C$4:$C$44,'TABLE COTATION'!$A$4:$A$44)</f>
        <v>#N/A</v>
      </c>
      <c r="F41" s="93"/>
      <c r="G41" s="74" t="e">
        <f>LOOKUP(F41,'TABLE COTATION'!$B$4:$B$44,'TABLE COTATION'!$A$4:$A$44)</f>
        <v>#N/A</v>
      </c>
      <c r="H41" s="75"/>
      <c r="I41" s="76" t="e">
        <f>LOOKUP(H41,'TABLE COTATION'!$F$4:$F$44,'TABLE COTATION'!$H$4:$H$44)</f>
        <v>#N/A</v>
      </c>
      <c r="J41" s="77"/>
      <c r="K41" s="210" t="e">
        <f>LOOKUP(J41,'TABLE COTATION'!$G$4:$G$44,'TABLE COTATION'!$H$4:$H$44)</f>
        <v>#N/A</v>
      </c>
      <c r="L41" s="79" t="e">
        <f t="shared" si="2"/>
        <v>#N/A</v>
      </c>
      <c r="M41" s="81">
        <v>37</v>
      </c>
    </row>
    <row r="42" spans="1:14" s="80" customFormat="1" ht="15" customHeight="1" x14ac:dyDescent="0.25">
      <c r="A42" s="155"/>
      <c r="B42" s="158"/>
      <c r="C42" s="207"/>
      <c r="D42" s="209"/>
      <c r="E42" s="92" t="e">
        <f>LOOKUP(D42,'TABLE COTATION'!$C$4:$C$44,'TABLE COTATION'!$A$4:$A$44)</f>
        <v>#N/A</v>
      </c>
      <c r="F42" s="93"/>
      <c r="G42" s="74" t="e">
        <f>LOOKUP(F42,'TABLE COTATION'!$B$4:$B$44,'TABLE COTATION'!$A$4:$A$44)</f>
        <v>#N/A</v>
      </c>
      <c r="H42" s="75"/>
      <c r="I42" s="76" t="e">
        <f>LOOKUP(H42,'TABLE COTATION'!$F$4:$F$44,'TABLE COTATION'!$H$4:$H$44)</f>
        <v>#N/A</v>
      </c>
      <c r="J42" s="77"/>
      <c r="K42" s="210" t="e">
        <f>LOOKUP(J42,'TABLE COTATION'!$G$4:$G$44,'TABLE COTATION'!$H$4:$H$44)</f>
        <v>#N/A</v>
      </c>
      <c r="L42" s="79" t="e">
        <f t="shared" si="2"/>
        <v>#N/A</v>
      </c>
      <c r="M42" s="81">
        <v>38</v>
      </c>
    </row>
    <row r="43" spans="1:14" s="80" customFormat="1" ht="15" customHeight="1" x14ac:dyDescent="0.25">
      <c r="A43" s="155"/>
      <c r="B43" s="158"/>
      <c r="C43" s="207"/>
      <c r="D43" s="209"/>
      <c r="E43" s="92" t="e">
        <f>LOOKUP(D43,'TABLE COTATION'!$C$4:$C$44,'TABLE COTATION'!$A$4:$A$44)</f>
        <v>#N/A</v>
      </c>
      <c r="F43" s="93"/>
      <c r="G43" s="74" t="e">
        <f>LOOKUP(F43,'TABLE COTATION'!$B$4:$B$44,'TABLE COTATION'!$A$4:$A$44)</f>
        <v>#N/A</v>
      </c>
      <c r="H43" s="75"/>
      <c r="I43" s="76" t="e">
        <f>LOOKUP(H43,'TABLE COTATION'!$F$4:$F$44,'TABLE COTATION'!$H$4:$H$44)</f>
        <v>#N/A</v>
      </c>
      <c r="J43" s="77"/>
      <c r="K43" s="210" t="e">
        <f>LOOKUP(J43,'TABLE COTATION'!$G$4:$G$44,'TABLE COTATION'!$H$4:$H$44)</f>
        <v>#N/A</v>
      </c>
      <c r="L43" s="79" t="e">
        <f t="shared" si="2"/>
        <v>#N/A</v>
      </c>
      <c r="M43" s="81">
        <v>39</v>
      </c>
      <c r="N43" s="4"/>
    </row>
    <row r="44" spans="1:14" s="80" customFormat="1" ht="15" customHeight="1" x14ac:dyDescent="0.25">
      <c r="A44" s="155"/>
      <c r="B44" s="158"/>
      <c r="C44" s="207"/>
      <c r="D44" s="209"/>
      <c r="E44" s="92" t="e">
        <f>LOOKUP(D44,'TABLE COTATION'!$C$4:$C$44,'TABLE COTATION'!$A$4:$A$44)</f>
        <v>#N/A</v>
      </c>
      <c r="F44" s="93"/>
      <c r="G44" s="74" t="e">
        <f>LOOKUP(F44,'TABLE COTATION'!$B$4:$B$44,'TABLE COTATION'!$A$4:$A$44)</f>
        <v>#N/A</v>
      </c>
      <c r="H44" s="75"/>
      <c r="I44" s="76" t="e">
        <f>LOOKUP(H44,'TABLE COTATION'!$F$4:$F$44,'TABLE COTATION'!$H$4:$H$44)</f>
        <v>#N/A</v>
      </c>
      <c r="J44" s="77"/>
      <c r="K44" s="210" t="e">
        <f>LOOKUP(J44,'TABLE COTATION'!$G$4:$G$44,'TABLE COTATION'!$H$4:$H$44)</f>
        <v>#N/A</v>
      </c>
      <c r="L44" s="79" t="e">
        <f t="shared" si="2"/>
        <v>#N/A</v>
      </c>
      <c r="M44" s="81">
        <v>40</v>
      </c>
    </row>
    <row r="45" spans="1:14" s="80" customFormat="1" ht="15" customHeight="1" x14ac:dyDescent="0.25">
      <c r="A45" s="155"/>
      <c r="B45" s="158"/>
      <c r="C45" s="207"/>
      <c r="D45" s="209"/>
      <c r="E45" s="92" t="e">
        <f>LOOKUP(D45,'TABLE COTATION'!$C$4:$C$44,'TABLE COTATION'!$A$4:$A$44)</f>
        <v>#N/A</v>
      </c>
      <c r="F45" s="93"/>
      <c r="G45" s="74" t="e">
        <f>LOOKUP(F45,'TABLE COTATION'!$B$4:$B$44,'TABLE COTATION'!$A$4:$A$44)</f>
        <v>#N/A</v>
      </c>
      <c r="H45" s="75"/>
      <c r="I45" s="76" t="e">
        <f>LOOKUP(H45,'TABLE COTATION'!$F$4:$F$44,'TABLE COTATION'!$H$4:$H$44)</f>
        <v>#N/A</v>
      </c>
      <c r="J45" s="77"/>
      <c r="K45" s="210" t="e">
        <f>LOOKUP(J45,'TABLE COTATION'!$G$4:$G$44,'TABLE COTATION'!$H$4:$H$44)</f>
        <v>#N/A</v>
      </c>
      <c r="L45" s="79" t="e">
        <f t="shared" si="2"/>
        <v>#N/A</v>
      </c>
      <c r="M45" s="81">
        <v>41</v>
      </c>
    </row>
    <row r="46" spans="1:14" s="80" customFormat="1" ht="15" customHeight="1" x14ac:dyDescent="0.25">
      <c r="A46" s="155"/>
      <c r="B46" s="158"/>
      <c r="C46" s="207"/>
      <c r="D46" s="209"/>
      <c r="E46" s="92" t="e">
        <f>LOOKUP(D46,'TABLE COTATION'!$C$4:$C$44,'TABLE COTATION'!$A$4:$A$44)</f>
        <v>#N/A</v>
      </c>
      <c r="F46" s="93"/>
      <c r="G46" s="74" t="e">
        <f>LOOKUP(F46,'TABLE COTATION'!$B$4:$B$44,'TABLE COTATION'!$A$4:$A$44)</f>
        <v>#N/A</v>
      </c>
      <c r="H46" s="75"/>
      <c r="I46" s="76" t="e">
        <f>LOOKUP(H46,'TABLE COTATION'!$F$4:$F$44,'TABLE COTATION'!$H$4:$H$44)</f>
        <v>#N/A</v>
      </c>
      <c r="J46" s="77"/>
      <c r="K46" s="210" t="e">
        <f>LOOKUP(J46,'TABLE COTATION'!$G$4:$G$44,'TABLE COTATION'!$H$4:$H$44)</f>
        <v>#N/A</v>
      </c>
      <c r="L46" s="79" t="e">
        <f t="shared" si="2"/>
        <v>#N/A</v>
      </c>
      <c r="M46" s="81">
        <v>42</v>
      </c>
      <c r="N46" s="4"/>
    </row>
    <row r="47" spans="1:14" s="80" customFormat="1" ht="15" customHeight="1" x14ac:dyDescent="0.25">
      <c r="A47" s="155"/>
      <c r="B47" s="158"/>
      <c r="C47" s="207"/>
      <c r="D47" s="209"/>
      <c r="E47" s="92" t="e">
        <f>LOOKUP(D47,'TABLE COTATION'!$C$4:$C$44,'TABLE COTATION'!$A$4:$A$44)</f>
        <v>#N/A</v>
      </c>
      <c r="F47" s="93"/>
      <c r="G47" s="74" t="e">
        <f>LOOKUP(F47,'TABLE COTATION'!$B$4:$B$44,'TABLE COTATION'!$A$4:$A$44)</f>
        <v>#N/A</v>
      </c>
      <c r="H47" s="75"/>
      <c r="I47" s="76" t="e">
        <f>LOOKUP(H47,'TABLE COTATION'!$F$4:$F$44,'TABLE COTATION'!$H$4:$H$44)</f>
        <v>#N/A</v>
      </c>
      <c r="J47" s="77"/>
      <c r="K47" s="210" t="e">
        <f>LOOKUP(J47,'TABLE COTATION'!$G$4:$G$44,'TABLE COTATION'!$H$4:$H$44)</f>
        <v>#N/A</v>
      </c>
      <c r="L47" s="79" t="e">
        <f t="shared" si="2"/>
        <v>#N/A</v>
      </c>
      <c r="M47" s="81">
        <v>43</v>
      </c>
    </row>
    <row r="48" spans="1:14" s="80" customFormat="1" ht="15" customHeight="1" x14ac:dyDescent="0.25">
      <c r="A48" s="155"/>
      <c r="B48" s="158"/>
      <c r="C48" s="207"/>
      <c r="D48" s="209"/>
      <c r="E48" s="92" t="e">
        <f>LOOKUP(D48,'TABLE COTATION'!$C$4:$C$44,'TABLE COTATION'!$A$4:$A$44)</f>
        <v>#N/A</v>
      </c>
      <c r="F48" s="93"/>
      <c r="G48" s="74" t="e">
        <f>LOOKUP(F48,'TABLE COTATION'!$B$4:$B$44,'TABLE COTATION'!$A$4:$A$44)</f>
        <v>#N/A</v>
      </c>
      <c r="H48" s="75"/>
      <c r="I48" s="76" t="e">
        <f>LOOKUP(H48,'TABLE COTATION'!$F$4:$F$44,'TABLE COTATION'!$H$4:$H$44)</f>
        <v>#N/A</v>
      </c>
      <c r="J48" s="77"/>
      <c r="K48" s="210" t="e">
        <f>LOOKUP(J48,'TABLE COTATION'!$G$4:$G$44,'TABLE COTATION'!$H$4:$H$44)</f>
        <v>#N/A</v>
      </c>
      <c r="L48" s="79" t="e">
        <f t="shared" si="2"/>
        <v>#N/A</v>
      </c>
      <c r="M48" s="81">
        <v>44</v>
      </c>
    </row>
    <row r="49" spans="1:14" s="80" customFormat="1" ht="15" customHeight="1" x14ac:dyDescent="0.25">
      <c r="A49" s="155"/>
      <c r="B49" s="158"/>
      <c r="C49" s="207"/>
      <c r="D49" s="209"/>
      <c r="E49" s="92" t="e">
        <f>LOOKUP(D49,'TABLE COTATION'!$C$4:$C$44,'TABLE COTATION'!$A$4:$A$44)</f>
        <v>#N/A</v>
      </c>
      <c r="F49" s="93"/>
      <c r="G49" s="74" t="e">
        <f>LOOKUP(F49,'TABLE COTATION'!$B$4:$B$44,'TABLE COTATION'!$A$4:$A$44)</f>
        <v>#N/A</v>
      </c>
      <c r="H49" s="75"/>
      <c r="I49" s="76" t="e">
        <f>LOOKUP(H49,'TABLE COTATION'!$F$4:$F$44,'TABLE COTATION'!$H$4:$H$44)</f>
        <v>#N/A</v>
      </c>
      <c r="J49" s="77"/>
      <c r="K49" s="210" t="e">
        <f>LOOKUP(J49,'TABLE COTATION'!$G$4:$G$44,'TABLE COTATION'!$H$4:$H$44)</f>
        <v>#N/A</v>
      </c>
      <c r="L49" s="79" t="e">
        <f t="shared" si="2"/>
        <v>#N/A</v>
      </c>
      <c r="M49" s="81">
        <v>45</v>
      </c>
      <c r="N49" s="4"/>
    </row>
    <row r="50" spans="1:14" s="80" customFormat="1" ht="15" customHeight="1" x14ac:dyDescent="0.25">
      <c r="A50" s="155"/>
      <c r="B50" s="158"/>
      <c r="C50" s="207"/>
      <c r="D50" s="209"/>
      <c r="E50" s="92" t="e">
        <f>LOOKUP(D50,'TABLE COTATION'!$C$4:$C$44,'TABLE COTATION'!$A$4:$A$44)</f>
        <v>#N/A</v>
      </c>
      <c r="F50" s="93"/>
      <c r="G50" s="74" t="e">
        <f>LOOKUP(F50,'TABLE COTATION'!$B$4:$B$44,'TABLE COTATION'!$A$4:$A$44)</f>
        <v>#N/A</v>
      </c>
      <c r="H50" s="75"/>
      <c r="I50" s="76" t="e">
        <f>LOOKUP(H50,'TABLE COTATION'!$F$4:$F$44,'TABLE COTATION'!$H$4:$H$44)</f>
        <v>#N/A</v>
      </c>
      <c r="J50" s="77"/>
      <c r="K50" s="210" t="e">
        <f>LOOKUP(J50,'TABLE COTATION'!$G$4:$G$44,'TABLE COTATION'!$H$4:$H$44)</f>
        <v>#N/A</v>
      </c>
      <c r="L50" s="79" t="e">
        <f t="shared" si="2"/>
        <v>#N/A</v>
      </c>
      <c r="M50" s="81">
        <v>46</v>
      </c>
    </row>
    <row r="51" spans="1:14" s="80" customFormat="1" ht="15" customHeight="1" x14ac:dyDescent="0.25">
      <c r="A51" s="155"/>
      <c r="B51" s="158"/>
      <c r="C51" s="207"/>
      <c r="D51" s="209"/>
      <c r="E51" s="92" t="e">
        <f>LOOKUP(D51,'TABLE COTATION'!$C$4:$C$44,'TABLE COTATION'!$A$4:$A$44)</f>
        <v>#N/A</v>
      </c>
      <c r="F51" s="93"/>
      <c r="G51" s="74" t="e">
        <f>LOOKUP(F51,'TABLE COTATION'!$B$4:$B$44,'TABLE COTATION'!$A$4:$A$44)</f>
        <v>#N/A</v>
      </c>
      <c r="H51" s="75"/>
      <c r="I51" s="76" t="e">
        <f>LOOKUP(H51,'TABLE COTATION'!$F$4:$F$44,'TABLE COTATION'!$H$4:$H$44)</f>
        <v>#N/A</v>
      </c>
      <c r="J51" s="77"/>
      <c r="K51" s="210" t="e">
        <f>LOOKUP(J51,'TABLE COTATION'!$G$4:$G$44,'TABLE COTATION'!$H$4:$H$44)</f>
        <v>#N/A</v>
      </c>
      <c r="L51" s="79" t="e">
        <f t="shared" si="2"/>
        <v>#N/A</v>
      </c>
      <c r="M51" s="81">
        <v>47</v>
      </c>
    </row>
    <row r="52" spans="1:14" s="80" customFormat="1" ht="15" customHeight="1" x14ac:dyDescent="0.25">
      <c r="A52" s="155"/>
      <c r="B52" s="158"/>
      <c r="C52" s="207"/>
      <c r="D52" s="209"/>
      <c r="E52" s="92" t="e">
        <f>LOOKUP(D52,'TABLE COTATION'!$C$4:$C$44,'TABLE COTATION'!$A$4:$A$44)</f>
        <v>#N/A</v>
      </c>
      <c r="F52" s="93"/>
      <c r="G52" s="74" t="e">
        <f>LOOKUP(F52,'TABLE COTATION'!$B$4:$B$44,'TABLE COTATION'!$A$4:$A$44)</f>
        <v>#N/A</v>
      </c>
      <c r="H52" s="75"/>
      <c r="I52" s="76" t="e">
        <f>LOOKUP(H52,'TABLE COTATION'!$F$4:$F$44,'TABLE COTATION'!$H$4:$H$44)</f>
        <v>#N/A</v>
      </c>
      <c r="J52" s="77"/>
      <c r="K52" s="210" t="e">
        <f>LOOKUP(J52,'TABLE COTATION'!$G$4:$G$44,'TABLE COTATION'!$H$4:$H$44)</f>
        <v>#N/A</v>
      </c>
      <c r="L52" s="79" t="e">
        <f t="shared" si="2"/>
        <v>#N/A</v>
      </c>
      <c r="M52" s="81">
        <v>48</v>
      </c>
      <c r="N52" s="4"/>
    </row>
    <row r="53" spans="1:14" s="80" customFormat="1" ht="15" customHeight="1" x14ac:dyDescent="0.25">
      <c r="A53" s="155"/>
      <c r="B53" s="158"/>
      <c r="C53" s="207"/>
      <c r="D53" s="209"/>
      <c r="E53" s="92" t="e">
        <f>LOOKUP(D53,'TABLE COTATION'!$C$4:$C$44,'TABLE COTATION'!$A$4:$A$44)</f>
        <v>#N/A</v>
      </c>
      <c r="F53" s="93"/>
      <c r="G53" s="74" t="e">
        <f>LOOKUP(F53,'TABLE COTATION'!$B$4:$B$44,'TABLE COTATION'!$A$4:$A$44)</f>
        <v>#N/A</v>
      </c>
      <c r="H53" s="75"/>
      <c r="I53" s="76" t="e">
        <f>LOOKUP(H53,'TABLE COTATION'!$F$4:$F$44,'TABLE COTATION'!$H$4:$H$44)</f>
        <v>#N/A</v>
      </c>
      <c r="J53" s="77"/>
      <c r="K53" s="210" t="e">
        <f>LOOKUP(J53,'TABLE COTATION'!$G$4:$G$44,'TABLE COTATION'!$H$4:$H$44)</f>
        <v>#N/A</v>
      </c>
      <c r="L53" s="79" t="e">
        <f t="shared" si="2"/>
        <v>#N/A</v>
      </c>
      <c r="M53" s="81">
        <v>49</v>
      </c>
    </row>
    <row r="54" spans="1:14" s="80" customFormat="1" ht="15" customHeight="1" x14ac:dyDescent="0.25">
      <c r="A54" s="155"/>
      <c r="B54" s="158"/>
      <c r="C54" s="207"/>
      <c r="D54" s="209"/>
      <c r="E54" s="92" t="e">
        <f>LOOKUP(D54,'TABLE COTATION'!$C$4:$C$44,'TABLE COTATION'!$A$4:$A$44)</f>
        <v>#N/A</v>
      </c>
      <c r="F54" s="93"/>
      <c r="G54" s="74" t="e">
        <f>LOOKUP(F54,'TABLE COTATION'!$B$4:$B$44,'TABLE COTATION'!$A$4:$A$44)</f>
        <v>#N/A</v>
      </c>
      <c r="H54" s="75"/>
      <c r="I54" s="76" t="e">
        <f>LOOKUP(H54,'TABLE COTATION'!$F$4:$F$44,'TABLE COTATION'!$H$4:$H$44)</f>
        <v>#N/A</v>
      </c>
      <c r="J54" s="77"/>
      <c r="K54" s="210" t="e">
        <f>LOOKUP(J54,'TABLE COTATION'!$G$4:$G$44,'TABLE COTATION'!$H$4:$H$44)</f>
        <v>#N/A</v>
      </c>
      <c r="L54" s="79" t="e">
        <f t="shared" si="2"/>
        <v>#N/A</v>
      </c>
      <c r="M54" s="81">
        <v>50</v>
      </c>
    </row>
    <row r="55" spans="1:14" s="80" customFormat="1" ht="15" customHeight="1" x14ac:dyDescent="0.25">
      <c r="A55" s="155"/>
      <c r="B55" s="158"/>
      <c r="C55" s="207"/>
      <c r="D55" s="209"/>
      <c r="E55" s="92" t="e">
        <f>LOOKUP(D55,'TABLE COTATION'!$C$4:$C$44,'TABLE COTATION'!$A$4:$A$44)</f>
        <v>#N/A</v>
      </c>
      <c r="F55" s="93"/>
      <c r="G55" s="74" t="e">
        <f>LOOKUP(F55,'TABLE COTATION'!$B$4:$B$44,'TABLE COTATION'!$A$4:$A$44)</f>
        <v>#N/A</v>
      </c>
      <c r="H55" s="75"/>
      <c r="I55" s="76" t="e">
        <f>LOOKUP(H55,'TABLE COTATION'!$F$4:$F$44,'TABLE COTATION'!$H$4:$H$44)</f>
        <v>#N/A</v>
      </c>
      <c r="J55" s="77"/>
      <c r="K55" s="210" t="e">
        <f>LOOKUP(J55,'TABLE COTATION'!$G$4:$G$44,'TABLE COTATION'!$H$4:$H$44)</f>
        <v>#N/A</v>
      </c>
      <c r="L55" s="79" t="e">
        <f t="shared" si="2"/>
        <v>#N/A</v>
      </c>
      <c r="M55" s="81">
        <v>51</v>
      </c>
      <c r="N55" s="4"/>
    </row>
    <row r="56" spans="1:14" s="80" customFormat="1" ht="15" customHeight="1" x14ac:dyDescent="0.25">
      <c r="A56" s="155"/>
      <c r="B56" s="158"/>
      <c r="C56" s="207"/>
      <c r="D56" s="209"/>
      <c r="E56" s="92" t="e">
        <f>LOOKUP(D56,'TABLE COTATION'!$C$4:$C$44,'TABLE COTATION'!$A$4:$A$44)</f>
        <v>#N/A</v>
      </c>
      <c r="F56" s="93"/>
      <c r="G56" s="74" t="e">
        <f>LOOKUP(F56,'TABLE COTATION'!$B$4:$B$44,'TABLE COTATION'!$A$4:$A$44)</f>
        <v>#N/A</v>
      </c>
      <c r="H56" s="75"/>
      <c r="I56" s="76" t="e">
        <f>LOOKUP(H56,'TABLE COTATION'!$F$4:$F$44,'TABLE COTATION'!$H$4:$H$44)</f>
        <v>#N/A</v>
      </c>
      <c r="J56" s="77"/>
      <c r="K56" s="210" t="e">
        <f>LOOKUP(J56,'TABLE COTATION'!$G$4:$G$44,'TABLE COTATION'!$H$4:$H$44)</f>
        <v>#N/A</v>
      </c>
      <c r="L56" s="79" t="e">
        <f t="shared" si="2"/>
        <v>#N/A</v>
      </c>
      <c r="M56" s="81">
        <v>52</v>
      </c>
    </row>
    <row r="57" spans="1:14" s="80" customFormat="1" ht="15" customHeight="1" x14ac:dyDescent="0.25">
      <c r="A57" s="155"/>
      <c r="B57" s="158"/>
      <c r="C57" s="207"/>
      <c r="D57" s="209"/>
      <c r="E57" s="92" t="e">
        <f>LOOKUP(D57,'TABLE COTATION'!$C$4:$C$44,'TABLE COTATION'!$A$4:$A$44)</f>
        <v>#N/A</v>
      </c>
      <c r="F57" s="93"/>
      <c r="G57" s="74" t="e">
        <f>LOOKUP(F57,'TABLE COTATION'!$B$4:$B$44,'TABLE COTATION'!$A$4:$A$44)</f>
        <v>#N/A</v>
      </c>
      <c r="H57" s="75"/>
      <c r="I57" s="76" t="e">
        <f>LOOKUP(H57,'TABLE COTATION'!$F$4:$F$44,'TABLE COTATION'!$H$4:$H$44)</f>
        <v>#N/A</v>
      </c>
      <c r="J57" s="77"/>
      <c r="K57" s="210" t="e">
        <f>LOOKUP(J57,'TABLE COTATION'!$G$4:$G$44,'TABLE COTATION'!$H$4:$H$44)</f>
        <v>#N/A</v>
      </c>
      <c r="L57" s="79" t="e">
        <f t="shared" si="2"/>
        <v>#N/A</v>
      </c>
      <c r="M57" s="81">
        <v>53</v>
      </c>
    </row>
    <row r="58" spans="1:14" s="80" customFormat="1" ht="15" customHeight="1" x14ac:dyDescent="0.25">
      <c r="A58" s="155"/>
      <c r="B58" s="158"/>
      <c r="C58" s="207"/>
      <c r="D58" s="209"/>
      <c r="E58" s="92" t="e">
        <f>LOOKUP(D58,'TABLE COTATION'!$C$4:$C$44,'TABLE COTATION'!$A$4:$A$44)</f>
        <v>#N/A</v>
      </c>
      <c r="F58" s="93"/>
      <c r="G58" s="74" t="e">
        <f>LOOKUP(F58,'TABLE COTATION'!$B$4:$B$44,'TABLE COTATION'!$A$4:$A$44)</f>
        <v>#N/A</v>
      </c>
      <c r="H58" s="75"/>
      <c r="I58" s="76" t="e">
        <f>LOOKUP(H58,'TABLE COTATION'!$F$4:$F$44,'TABLE COTATION'!$H$4:$H$44)</f>
        <v>#N/A</v>
      </c>
      <c r="J58" s="77"/>
      <c r="K58" s="210" t="e">
        <f>LOOKUP(J58,'TABLE COTATION'!$G$4:$G$44,'TABLE COTATION'!$H$4:$H$44)</f>
        <v>#N/A</v>
      </c>
      <c r="L58" s="79" t="e">
        <f t="shared" si="2"/>
        <v>#N/A</v>
      </c>
      <c r="M58" s="81">
        <v>54</v>
      </c>
      <c r="N58" s="4"/>
    </row>
    <row r="59" spans="1:14" s="80" customFormat="1" ht="15" customHeight="1" x14ac:dyDescent="0.25">
      <c r="A59" s="155"/>
      <c r="B59" s="158"/>
      <c r="C59" s="207"/>
      <c r="D59" s="209"/>
      <c r="E59" s="92" t="e">
        <f>LOOKUP(D59,'TABLE COTATION'!$C$4:$C$44,'TABLE COTATION'!$A$4:$A$44)</f>
        <v>#N/A</v>
      </c>
      <c r="F59" s="93"/>
      <c r="G59" s="74" t="e">
        <f>LOOKUP(F59,'TABLE COTATION'!$B$4:$B$44,'TABLE COTATION'!$A$4:$A$44)</f>
        <v>#N/A</v>
      </c>
      <c r="H59" s="75"/>
      <c r="I59" s="76" t="e">
        <f>LOOKUP(H59,'TABLE COTATION'!$F$4:$F$44,'TABLE COTATION'!$H$4:$H$44)</f>
        <v>#N/A</v>
      </c>
      <c r="J59" s="77"/>
      <c r="K59" s="210" t="e">
        <f>LOOKUP(J59,'TABLE COTATION'!$G$4:$G$44,'TABLE COTATION'!$H$4:$H$44)</f>
        <v>#N/A</v>
      </c>
      <c r="L59" s="79" t="e">
        <f t="shared" si="2"/>
        <v>#N/A</v>
      </c>
      <c r="M59" s="81">
        <v>55</v>
      </c>
    </row>
    <row r="60" spans="1:14" s="80" customFormat="1" ht="15" customHeight="1" x14ac:dyDescent="0.25">
      <c r="A60" s="155"/>
      <c r="B60" s="158"/>
      <c r="C60" s="207"/>
      <c r="D60" s="209"/>
      <c r="E60" s="92" t="e">
        <f>LOOKUP(D60,'TABLE COTATION'!$C$4:$C$44,'TABLE COTATION'!$A$4:$A$44)</f>
        <v>#N/A</v>
      </c>
      <c r="F60" s="93"/>
      <c r="G60" s="74" t="e">
        <f>LOOKUP(F60,'TABLE COTATION'!$B$4:$B$44,'TABLE COTATION'!$A$4:$A$44)</f>
        <v>#N/A</v>
      </c>
      <c r="H60" s="75"/>
      <c r="I60" s="76" t="e">
        <f>LOOKUP(H60,'TABLE COTATION'!$F$4:$F$44,'TABLE COTATION'!$H$4:$H$44)</f>
        <v>#N/A</v>
      </c>
      <c r="J60" s="77"/>
      <c r="K60" s="210" t="e">
        <f>LOOKUP(J60,'TABLE COTATION'!$G$4:$G$44,'TABLE COTATION'!$H$4:$H$44)</f>
        <v>#N/A</v>
      </c>
      <c r="L60" s="79" t="e">
        <f t="shared" si="2"/>
        <v>#N/A</v>
      </c>
      <c r="M60" s="81">
        <v>56</v>
      </c>
    </row>
    <row r="61" spans="1:14" s="80" customFormat="1" ht="15" customHeight="1" x14ac:dyDescent="0.25">
      <c r="A61" s="155"/>
      <c r="B61" s="158"/>
      <c r="C61" s="207"/>
      <c r="D61" s="209"/>
      <c r="E61" s="92" t="e">
        <f>LOOKUP(D61,'TABLE COTATION'!$C$4:$C$44,'TABLE COTATION'!$A$4:$A$44)</f>
        <v>#N/A</v>
      </c>
      <c r="F61" s="93"/>
      <c r="G61" s="74" t="e">
        <f>LOOKUP(F61,'TABLE COTATION'!$B$4:$B$44,'TABLE COTATION'!$A$4:$A$44)</f>
        <v>#N/A</v>
      </c>
      <c r="H61" s="75"/>
      <c r="I61" s="76" t="e">
        <f>LOOKUP(H61,'TABLE COTATION'!$F$4:$F$44,'TABLE COTATION'!$H$4:$H$44)</f>
        <v>#N/A</v>
      </c>
      <c r="J61" s="77"/>
      <c r="K61" s="210" t="e">
        <f>LOOKUP(J61,'TABLE COTATION'!$G$4:$G$44,'TABLE COTATION'!$H$4:$H$44)</f>
        <v>#N/A</v>
      </c>
      <c r="L61" s="79" t="e">
        <f t="shared" si="2"/>
        <v>#N/A</v>
      </c>
      <c r="M61" s="81">
        <v>57</v>
      </c>
      <c r="N61" s="4"/>
    </row>
    <row r="62" spans="1:14" s="80" customFormat="1" ht="15" customHeight="1" x14ac:dyDescent="0.25">
      <c r="A62" s="155"/>
      <c r="B62" s="158"/>
      <c r="C62" s="207"/>
      <c r="D62" s="209"/>
      <c r="E62" s="92" t="e">
        <f>LOOKUP(D62,'TABLE COTATION'!$C$4:$C$44,'TABLE COTATION'!$A$4:$A$44)</f>
        <v>#N/A</v>
      </c>
      <c r="F62" s="93"/>
      <c r="G62" s="74" t="e">
        <f>LOOKUP(F62,'TABLE COTATION'!$B$4:$B$44,'TABLE COTATION'!$A$4:$A$44)</f>
        <v>#N/A</v>
      </c>
      <c r="H62" s="75"/>
      <c r="I62" s="76" t="e">
        <f>LOOKUP(H62,'TABLE COTATION'!$F$4:$F$44,'TABLE COTATION'!$H$4:$H$44)</f>
        <v>#N/A</v>
      </c>
      <c r="J62" s="77"/>
      <c r="K62" s="210" t="e">
        <f>LOOKUP(J62,'TABLE COTATION'!$G$4:$G$44,'TABLE COTATION'!$H$4:$H$44)</f>
        <v>#N/A</v>
      </c>
      <c r="L62" s="79" t="e">
        <f>SUM(E62+G62+I62+K62)</f>
        <v>#N/A</v>
      </c>
      <c r="M62" s="81">
        <v>58</v>
      </c>
    </row>
    <row r="63" spans="1:14" s="80" customFormat="1" ht="15" customHeight="1" x14ac:dyDescent="0.25">
      <c r="A63" s="155"/>
      <c r="B63" s="158"/>
      <c r="C63" s="207"/>
      <c r="D63" s="209"/>
      <c r="E63" s="92" t="e">
        <f>LOOKUP(D63,'TABLE COTATION'!$C$4:$C$44,'TABLE COTATION'!$A$4:$A$44)</f>
        <v>#N/A</v>
      </c>
      <c r="F63" s="93"/>
      <c r="G63" s="74" t="e">
        <f>LOOKUP(F63,'TABLE COTATION'!$B$4:$B$44,'TABLE COTATION'!$A$4:$A$44)</f>
        <v>#N/A</v>
      </c>
      <c r="H63" s="75"/>
      <c r="I63" s="76" t="e">
        <f>LOOKUP(H63,'TABLE COTATION'!$F$4:$F$44,'TABLE COTATION'!$H$4:$H$44)</f>
        <v>#N/A</v>
      </c>
      <c r="J63" s="77"/>
      <c r="K63" s="210" t="e">
        <f>LOOKUP(J63,'TABLE COTATION'!$G$4:$G$44,'TABLE COTATION'!$H$4:$H$44)</f>
        <v>#N/A</v>
      </c>
      <c r="L63" s="79" t="e">
        <f>SUM(E63+G63+I63+K63)</f>
        <v>#N/A</v>
      </c>
      <c r="M63" s="81">
        <v>59</v>
      </c>
    </row>
    <row r="64" spans="1:14" s="80" customFormat="1" ht="15" customHeight="1" x14ac:dyDescent="0.25">
      <c r="A64" s="155"/>
      <c r="B64" s="158"/>
      <c r="C64" s="207"/>
      <c r="D64" s="209"/>
      <c r="E64" s="92" t="e">
        <f>LOOKUP(D64,'TABLE COTATION'!$C$4:$C$44,'TABLE COTATION'!$A$4:$A$44)</f>
        <v>#N/A</v>
      </c>
      <c r="F64" s="93"/>
      <c r="G64" s="74" t="e">
        <f>LOOKUP(F64,'TABLE COTATION'!$B$4:$B$44,'TABLE COTATION'!$A$4:$A$44)</f>
        <v>#N/A</v>
      </c>
      <c r="H64" s="75"/>
      <c r="I64" s="76" t="e">
        <f>LOOKUP(H64,'TABLE COTATION'!$F$4:$F$44,'TABLE COTATION'!$H$4:$H$44)</f>
        <v>#N/A</v>
      </c>
      <c r="J64" s="77"/>
      <c r="K64" s="210" t="e">
        <f>LOOKUP(J64,'TABLE COTATION'!$G$4:$G$44,'TABLE COTATION'!$H$4:$H$44)</f>
        <v>#N/A</v>
      </c>
      <c r="L64" s="79" t="e">
        <f>SUM(E64+G64+I64+K64)</f>
        <v>#N/A</v>
      </c>
      <c r="M64" s="81">
        <v>59</v>
      </c>
      <c r="N64" s="4"/>
    </row>
    <row r="65" spans="1:13" s="80" customFormat="1" ht="15" customHeight="1" thickBot="1" x14ac:dyDescent="0.3">
      <c r="A65" s="156"/>
      <c r="B65" s="160"/>
      <c r="C65" s="208"/>
      <c r="D65" s="211"/>
      <c r="E65" s="116" t="e">
        <f>LOOKUP(D65,'TABLE COTATION'!$C$4:$C$44,'TABLE COTATION'!$A$4:$A$44)</f>
        <v>#N/A</v>
      </c>
      <c r="F65" s="117"/>
      <c r="G65" s="82" t="e">
        <f>LOOKUP(F65,'TABLE COTATION'!$B$4:$B$44,'TABLE COTATION'!$A$4:$A$44)</f>
        <v>#N/A</v>
      </c>
      <c r="H65" s="118"/>
      <c r="I65" s="119" t="e">
        <f>LOOKUP(H65,'TABLE COTATION'!$F$4:$F$44,'TABLE COTATION'!$H$4:$H$44)</f>
        <v>#N/A</v>
      </c>
      <c r="J65" s="120"/>
      <c r="K65" s="212" t="e">
        <f>LOOKUP(J65,'TABLE COTATION'!$G$4:$G$44,'TABLE COTATION'!$H$4:$H$44)</f>
        <v>#N/A</v>
      </c>
      <c r="L65" s="83" t="e">
        <f>SUM(E65+G65+I65+K65)</f>
        <v>#N/A</v>
      </c>
      <c r="M65" s="84">
        <v>60</v>
      </c>
    </row>
    <row r="66" spans="1:13" ht="16.2" thickBot="1" x14ac:dyDescent="0.35">
      <c r="A66" s="3"/>
      <c r="B66" s="3"/>
      <c r="C66" s="3"/>
    </row>
    <row r="67" spans="1:13" x14ac:dyDescent="0.3">
      <c r="A67" s="65" t="s">
        <v>11</v>
      </c>
      <c r="B67" s="67" t="e">
        <f>59-A67</f>
        <v>#VALUE!</v>
      </c>
    </row>
    <row r="68" spans="1:13" ht="16.2" thickBot="1" x14ac:dyDescent="0.35">
      <c r="A68" s="69">
        <v>59</v>
      </c>
      <c r="B68" s="70">
        <f>59-A68</f>
        <v>0</v>
      </c>
    </row>
    <row r="69" spans="1:13" ht="16.2" thickBot="1" x14ac:dyDescent="0.35">
      <c r="A69" s="66">
        <f>COUNTBLANK(A5:A65)</f>
        <v>61</v>
      </c>
      <c r="B69" s="68"/>
    </row>
  </sheetData>
  <phoneticPr fontId="72" type="noConversion"/>
  <printOptions horizontalCentered="1" verticalCentered="1"/>
  <pageMargins left="0.43307086614173229" right="0.43307086614173229" top="0.59055118110236227" bottom="0.59055118110236227" header="0.51181102362204722" footer="0.31496062992125984"/>
  <pageSetup paperSize="9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5" tint="0.39997558519241921"/>
    <pageSetUpPr fitToPage="1"/>
  </sheetPr>
  <dimension ref="A1:R38"/>
  <sheetViews>
    <sheetView topLeftCell="A29" workbookViewId="0">
      <selection activeCell="A5" sqref="A5:A38"/>
    </sheetView>
  </sheetViews>
  <sheetFormatPr baseColWidth="10" defaultColWidth="11.44140625" defaultRowHeight="15.6" x14ac:dyDescent="0.3"/>
  <cols>
    <col min="1" max="1" width="7.33203125" style="72" customWidth="1"/>
    <col min="2" max="2" width="7.33203125" style="72" hidden="1" customWidth="1"/>
    <col min="3" max="3" width="14.44140625" style="72" hidden="1" customWidth="1"/>
    <col min="4" max="4" width="9.88671875" style="1" customWidth="1"/>
    <col min="5" max="5" width="15.88671875" style="1" customWidth="1"/>
    <col min="6" max="6" width="14.6640625" style="1" customWidth="1"/>
    <col min="7" max="7" width="7.6640625" style="71" customWidth="1"/>
    <col min="8" max="8" width="7.6640625" style="61" customWidth="1"/>
    <col min="9" max="9" width="8" style="71" customWidth="1"/>
    <col min="10" max="10" width="7.6640625" style="61" customWidth="1"/>
    <col min="11" max="11" width="8" style="71" customWidth="1"/>
    <col min="12" max="12" width="7.6640625" style="61" customWidth="1"/>
    <col min="13" max="13" width="10.88671875" style="71" customWidth="1"/>
    <col min="14" max="14" width="7.6640625" style="61" customWidth="1"/>
    <col min="15" max="15" width="13.6640625" style="64" customWidth="1"/>
    <col min="16" max="16" width="9.5546875" style="72" customWidth="1"/>
    <col min="17" max="16384" width="11.44140625" style="1"/>
  </cols>
  <sheetData>
    <row r="1" spans="1:18" ht="17.100000000000001" customHeight="1" thickBot="1" x14ac:dyDescent="0.35">
      <c r="A1" s="232"/>
      <c r="B1" s="232"/>
      <c r="C1" s="232"/>
      <c r="D1" s="232" t="s">
        <v>823</v>
      </c>
      <c r="E1" s="2"/>
      <c r="F1" s="2"/>
      <c r="G1" s="30"/>
      <c r="H1" s="232"/>
      <c r="I1" s="30"/>
      <c r="J1" s="232"/>
      <c r="K1" s="30"/>
      <c r="L1" s="232"/>
      <c r="M1" s="30"/>
      <c r="N1" s="232"/>
      <c r="O1" s="2"/>
      <c r="P1" s="49"/>
    </row>
    <row r="2" spans="1:18" ht="15" customHeight="1" thickBot="1" x14ac:dyDescent="0.35">
      <c r="A2" s="63">
        <f>Q2</f>
        <v>34</v>
      </c>
      <c r="B2" s="230"/>
      <c r="C2" s="230"/>
      <c r="H2" s="71"/>
      <c r="I2" s="61"/>
      <c r="J2" s="71"/>
      <c r="K2" s="61"/>
      <c r="L2" s="71"/>
      <c r="M2" s="61"/>
      <c r="N2" s="71"/>
      <c r="O2" s="61"/>
      <c r="P2" s="62" t="s">
        <v>1</v>
      </c>
      <c r="Q2" s="303">
        <f>COUNTIF(Q5:Q38,"&gt;0")</f>
        <v>34</v>
      </c>
    </row>
    <row r="3" spans="1:18" s="3" customFormat="1" ht="15.9" customHeight="1" thickBot="1" x14ac:dyDescent="0.35">
      <c r="A3" s="50" t="s">
        <v>8</v>
      </c>
      <c r="B3" s="72"/>
      <c r="C3" s="72"/>
      <c r="H3" s="235" t="s">
        <v>803</v>
      </c>
      <c r="I3" s="236"/>
      <c r="J3" s="237" t="s">
        <v>804</v>
      </c>
      <c r="K3" s="238"/>
      <c r="L3" s="239" t="s">
        <v>802</v>
      </c>
      <c r="M3" s="240"/>
      <c r="N3" s="241" t="s">
        <v>626</v>
      </c>
      <c r="O3" s="242"/>
      <c r="P3" s="36" t="s">
        <v>7</v>
      </c>
      <c r="Q3" s="50" t="s">
        <v>8</v>
      </c>
    </row>
    <row r="4" spans="1:18" s="80" customFormat="1" ht="15" customHeight="1" x14ac:dyDescent="0.3">
      <c r="A4" s="341" t="s">
        <v>49</v>
      </c>
      <c r="B4" s="342" t="s">
        <v>54</v>
      </c>
      <c r="C4" s="342" t="s">
        <v>55</v>
      </c>
      <c r="D4" s="343" t="s">
        <v>623</v>
      </c>
      <c r="E4" s="288" t="s">
        <v>2</v>
      </c>
      <c r="F4" s="245" t="s">
        <v>3</v>
      </c>
      <c r="G4" s="246" t="s">
        <v>4</v>
      </c>
      <c r="H4" s="258" t="s">
        <v>9</v>
      </c>
      <c r="I4" s="259" t="s">
        <v>10</v>
      </c>
      <c r="J4" s="260" t="s">
        <v>56</v>
      </c>
      <c r="K4" s="261" t="s">
        <v>57</v>
      </c>
      <c r="L4" s="262" t="s">
        <v>58</v>
      </c>
      <c r="M4" s="263" t="s">
        <v>59</v>
      </c>
      <c r="N4" s="264" t="s">
        <v>60</v>
      </c>
      <c r="O4" s="265" t="s">
        <v>61</v>
      </c>
      <c r="P4" s="266" t="s">
        <v>62</v>
      </c>
      <c r="Q4" s="344" t="s">
        <v>622</v>
      </c>
    </row>
    <row r="5" spans="1:18" s="80" customFormat="1" ht="15" customHeight="1" x14ac:dyDescent="0.25">
      <c r="A5" s="336">
        <f>Q5</f>
        <v>1</v>
      </c>
      <c r="B5" s="336" t="str">
        <f t="shared" ref="B5:B36" si="0">E5&amp;" "&amp;F5</f>
        <v>MAGUIB HYDARA NAIA-ROSE</v>
      </c>
      <c r="C5" s="336">
        <f>IFERROR(VLOOKUP(B5,Tableau3[[NOM Prenom]:[N° Licence]],2,0),"NL")</f>
        <v>2815150</v>
      </c>
      <c r="D5" s="268"/>
      <c r="E5" s="268" t="s">
        <v>570</v>
      </c>
      <c r="F5" s="268" t="s">
        <v>571</v>
      </c>
      <c r="G5" s="268" t="s">
        <v>44</v>
      </c>
      <c r="H5" s="269">
        <v>7.8</v>
      </c>
      <c r="I5" s="278">
        <v>31</v>
      </c>
      <c r="J5" s="271">
        <v>1.44</v>
      </c>
      <c r="K5" s="272">
        <v>24</v>
      </c>
      <c r="L5" s="273">
        <v>3.3</v>
      </c>
      <c r="M5" s="274">
        <v>22</v>
      </c>
      <c r="N5" s="275">
        <v>11.75</v>
      </c>
      <c r="O5" s="276">
        <v>39</v>
      </c>
      <c r="P5" s="277">
        <v>116</v>
      </c>
      <c r="Q5" s="338">
        <v>1</v>
      </c>
    </row>
    <row r="6" spans="1:18" s="80" customFormat="1" ht="15" customHeight="1" x14ac:dyDescent="0.25">
      <c r="A6" s="336">
        <f t="shared" ref="A6:A38" si="1">Q6</f>
        <v>2</v>
      </c>
      <c r="B6" s="336" t="str">
        <f t="shared" si="0"/>
        <v>SUEUR MADDY</v>
      </c>
      <c r="C6" s="336">
        <f>IFERROR(VLOOKUP(B6,Tableau3[[NOM Prenom]:[N° Licence]],2,0),"NL")</f>
        <v>2712159</v>
      </c>
      <c r="D6" s="306"/>
      <c r="E6" s="268" t="s">
        <v>761</v>
      </c>
      <c r="F6" s="268" t="s">
        <v>762</v>
      </c>
      <c r="G6" s="268" t="s">
        <v>42</v>
      </c>
      <c r="H6" s="269">
        <v>8.6</v>
      </c>
      <c r="I6" s="278">
        <v>15</v>
      </c>
      <c r="J6" s="271">
        <v>1.23</v>
      </c>
      <c r="K6" s="272">
        <v>35</v>
      </c>
      <c r="L6" s="273">
        <v>3.4</v>
      </c>
      <c r="M6" s="274">
        <v>24</v>
      </c>
      <c r="N6" s="275">
        <v>9.5</v>
      </c>
      <c r="O6" s="276">
        <v>34</v>
      </c>
      <c r="P6" s="277">
        <v>108</v>
      </c>
      <c r="Q6" s="338">
        <v>2</v>
      </c>
      <c r="R6" s="4"/>
    </row>
    <row r="7" spans="1:18" s="80" customFormat="1" ht="15" customHeight="1" x14ac:dyDescent="0.25">
      <c r="A7" s="336">
        <f t="shared" si="1"/>
        <v>3</v>
      </c>
      <c r="B7" s="336" t="str">
        <f t="shared" si="0"/>
        <v>MORIN COLINE</v>
      </c>
      <c r="C7" s="336">
        <f>IFERROR(VLOOKUP(B7,Tableau3[[NOM Prenom]:[N° Licence]],2,0),"NL")</f>
        <v>2378019</v>
      </c>
      <c r="D7" s="268"/>
      <c r="E7" s="268" t="s">
        <v>574</v>
      </c>
      <c r="F7" s="268" t="s">
        <v>522</v>
      </c>
      <c r="G7" s="268" t="s">
        <v>44</v>
      </c>
      <c r="H7" s="269">
        <v>8.1</v>
      </c>
      <c r="I7" s="278">
        <v>25</v>
      </c>
      <c r="J7" s="271">
        <v>1.34</v>
      </c>
      <c r="K7" s="272">
        <v>29</v>
      </c>
      <c r="L7" s="273">
        <v>3.45</v>
      </c>
      <c r="M7" s="274">
        <v>25</v>
      </c>
      <c r="N7" s="275">
        <v>7.25</v>
      </c>
      <c r="O7" s="276">
        <v>25</v>
      </c>
      <c r="P7" s="277">
        <v>104</v>
      </c>
      <c r="Q7" s="338">
        <v>3</v>
      </c>
    </row>
    <row r="8" spans="1:18" s="80" customFormat="1" ht="15" customHeight="1" x14ac:dyDescent="0.25">
      <c r="A8" s="336">
        <f t="shared" si="1"/>
        <v>4</v>
      </c>
      <c r="B8" s="336" t="str">
        <f t="shared" si="0"/>
        <v>FORTIER DJAHARA ASMA</v>
      </c>
      <c r="C8" s="336">
        <f>IFERROR(VLOOKUP(B8,Tableau3[[NOM Prenom]:[N° Licence]],2,0),"NL")</f>
        <v>2785634</v>
      </c>
      <c r="D8" s="268"/>
      <c r="E8" s="268" t="s">
        <v>557</v>
      </c>
      <c r="F8" s="268" t="s">
        <v>558</v>
      </c>
      <c r="G8" s="268" t="s">
        <v>43</v>
      </c>
      <c r="H8" s="269">
        <v>8.5</v>
      </c>
      <c r="I8" s="278">
        <v>17</v>
      </c>
      <c r="J8" s="271">
        <v>1.4</v>
      </c>
      <c r="K8" s="272">
        <v>26</v>
      </c>
      <c r="L8" s="273">
        <v>3.2</v>
      </c>
      <c r="M8" s="274">
        <v>20</v>
      </c>
      <c r="N8" s="275">
        <v>9.5</v>
      </c>
      <c r="O8" s="276">
        <v>34</v>
      </c>
      <c r="P8" s="277">
        <v>97</v>
      </c>
      <c r="Q8" s="338">
        <v>4</v>
      </c>
    </row>
    <row r="9" spans="1:18" s="80" customFormat="1" ht="15" customHeight="1" x14ac:dyDescent="0.25">
      <c r="A9" s="336">
        <f t="shared" si="1"/>
        <v>5</v>
      </c>
      <c r="B9" s="336" t="str">
        <f t="shared" si="0"/>
        <v>MAZILA GAELYS</v>
      </c>
      <c r="C9" s="336">
        <f>IFERROR(VLOOKUP(B9,Tableau3[[NOM Prenom]:[N° Licence]],2,0),"NL")</f>
        <v>2713501</v>
      </c>
      <c r="D9" s="268"/>
      <c r="E9" s="268" t="s">
        <v>757</v>
      </c>
      <c r="F9" s="268" t="s">
        <v>758</v>
      </c>
      <c r="G9" s="268" t="s">
        <v>42</v>
      </c>
      <c r="H9" s="269">
        <v>8.9</v>
      </c>
      <c r="I9" s="278">
        <v>10</v>
      </c>
      <c r="J9" s="271">
        <v>1.3</v>
      </c>
      <c r="K9" s="272">
        <v>31</v>
      </c>
      <c r="L9" s="273">
        <v>3.35</v>
      </c>
      <c r="M9" s="274">
        <v>23</v>
      </c>
      <c r="N9" s="275">
        <v>8</v>
      </c>
      <c r="O9" s="276">
        <v>28</v>
      </c>
      <c r="P9" s="277">
        <v>92</v>
      </c>
      <c r="Q9" s="338">
        <v>5</v>
      </c>
      <c r="R9" s="4"/>
    </row>
    <row r="10" spans="1:18" s="80" customFormat="1" ht="15" customHeight="1" x14ac:dyDescent="0.25">
      <c r="A10" s="336">
        <f t="shared" si="1"/>
        <v>6</v>
      </c>
      <c r="B10" s="336" t="str">
        <f t="shared" si="0"/>
        <v>LEFEBVRE AIDA</v>
      </c>
      <c r="C10" s="336">
        <f>IFERROR(VLOOKUP(B10,Tableau3[[NOM Prenom]:[N° Licence]],2,0),"NL")</f>
        <v>2349729</v>
      </c>
      <c r="D10" s="268"/>
      <c r="E10" s="268" t="s">
        <v>748</v>
      </c>
      <c r="F10" s="268" t="s">
        <v>749</v>
      </c>
      <c r="G10" s="268" t="s">
        <v>42</v>
      </c>
      <c r="H10" s="269">
        <v>8.6</v>
      </c>
      <c r="I10" s="278">
        <v>15</v>
      </c>
      <c r="J10" s="271">
        <v>1.23</v>
      </c>
      <c r="K10" s="272">
        <v>35</v>
      </c>
      <c r="L10" s="273">
        <v>2.85</v>
      </c>
      <c r="M10" s="274">
        <v>14</v>
      </c>
      <c r="N10" s="275">
        <v>7.75</v>
      </c>
      <c r="O10" s="276">
        <v>27</v>
      </c>
      <c r="P10" s="277">
        <v>91</v>
      </c>
      <c r="Q10" s="338">
        <v>6</v>
      </c>
    </row>
    <row r="11" spans="1:18" s="80" customFormat="1" ht="15" customHeight="1" x14ac:dyDescent="0.25">
      <c r="A11" s="336">
        <f t="shared" si="1"/>
        <v>7</v>
      </c>
      <c r="B11" s="336" t="str">
        <f t="shared" si="0"/>
        <v>HAREL GUICHE FAUSTINE</v>
      </c>
      <c r="C11" s="336">
        <f>IFERROR(VLOOKUP(B11,Tableau3[[NOM Prenom]:[N° Licence]],2,0),"NL")</f>
        <v>2788330</v>
      </c>
      <c r="D11" s="268"/>
      <c r="E11" s="268" t="s">
        <v>563</v>
      </c>
      <c r="F11" s="268" t="s">
        <v>564</v>
      </c>
      <c r="G11" s="268" t="s">
        <v>43</v>
      </c>
      <c r="H11" s="269">
        <v>8.8000000000000007</v>
      </c>
      <c r="I11" s="278">
        <v>11</v>
      </c>
      <c r="J11" s="271">
        <v>1.33</v>
      </c>
      <c r="K11" s="272">
        <v>30</v>
      </c>
      <c r="L11" s="273">
        <v>2.6</v>
      </c>
      <c r="M11" s="274">
        <v>12</v>
      </c>
      <c r="N11" s="275">
        <v>10.75</v>
      </c>
      <c r="O11" s="276">
        <v>37</v>
      </c>
      <c r="P11" s="277">
        <v>90</v>
      </c>
      <c r="Q11" s="338">
        <v>7</v>
      </c>
    </row>
    <row r="12" spans="1:18" s="80" customFormat="1" ht="15" customHeight="1" x14ac:dyDescent="0.25">
      <c r="A12" s="336">
        <f t="shared" si="1"/>
        <v>8</v>
      </c>
      <c r="B12" s="336" t="str">
        <f t="shared" si="0"/>
        <v>NASSET LEA</v>
      </c>
      <c r="C12" s="336">
        <f>IFERROR(VLOOKUP(B12,Tableau3[[NOM Prenom]:[N° Licence]],2,0),"NL")</f>
        <v>2765577</v>
      </c>
      <c r="D12" s="268"/>
      <c r="E12" s="268" t="s">
        <v>575</v>
      </c>
      <c r="F12" s="268" t="s">
        <v>560</v>
      </c>
      <c r="G12" s="268" t="s">
        <v>43</v>
      </c>
      <c r="H12" s="269">
        <v>8.6999999999999993</v>
      </c>
      <c r="I12" s="278">
        <v>13</v>
      </c>
      <c r="J12" s="271">
        <v>1.32</v>
      </c>
      <c r="K12" s="272">
        <v>30</v>
      </c>
      <c r="L12" s="273">
        <v>3.05</v>
      </c>
      <c r="M12" s="274">
        <v>17</v>
      </c>
      <c r="N12" s="275">
        <v>8.25</v>
      </c>
      <c r="O12" s="276">
        <v>29</v>
      </c>
      <c r="P12" s="277">
        <v>89</v>
      </c>
      <c r="Q12" s="338">
        <v>8</v>
      </c>
      <c r="R12" s="4"/>
    </row>
    <row r="13" spans="1:18" s="80" customFormat="1" ht="15" customHeight="1" x14ac:dyDescent="0.25">
      <c r="A13" s="336">
        <f t="shared" si="1"/>
        <v>8</v>
      </c>
      <c r="B13" s="336" t="str">
        <f t="shared" si="0"/>
        <v>TOYB SAFIYA</v>
      </c>
      <c r="C13" s="336">
        <f>IFERROR(VLOOKUP(B13,Tableau3[[NOM Prenom]:[N° Licence]],2,0),"NL")</f>
        <v>2543112</v>
      </c>
      <c r="D13" s="306"/>
      <c r="E13" s="268" t="s">
        <v>763</v>
      </c>
      <c r="F13" s="268" t="s">
        <v>508</v>
      </c>
      <c r="G13" s="268" t="s">
        <v>42</v>
      </c>
      <c r="H13" s="269">
        <v>8.9</v>
      </c>
      <c r="I13" s="278">
        <v>10</v>
      </c>
      <c r="J13" s="271">
        <v>1.35</v>
      </c>
      <c r="K13" s="272">
        <v>29</v>
      </c>
      <c r="L13" s="273">
        <v>3.2</v>
      </c>
      <c r="M13" s="274">
        <v>20</v>
      </c>
      <c r="N13" s="275">
        <v>8.5</v>
      </c>
      <c r="O13" s="276">
        <v>30</v>
      </c>
      <c r="P13" s="277">
        <v>89</v>
      </c>
      <c r="Q13" s="338">
        <v>8</v>
      </c>
    </row>
    <row r="14" spans="1:18" s="80" customFormat="1" ht="15" customHeight="1" x14ac:dyDescent="0.25">
      <c r="A14" s="336">
        <f t="shared" si="1"/>
        <v>10</v>
      </c>
      <c r="B14" s="336" t="str">
        <f t="shared" si="0"/>
        <v>GROULT LEA</v>
      </c>
      <c r="C14" s="336">
        <f>IFERROR(VLOOKUP(B14,Tableau3[[NOM Prenom]:[N° Licence]],2,0),"NL")</f>
        <v>2785653</v>
      </c>
      <c r="D14" s="306"/>
      <c r="E14" s="268" t="s">
        <v>500</v>
      </c>
      <c r="F14" s="268" t="s">
        <v>560</v>
      </c>
      <c r="G14" s="268" t="s">
        <v>43</v>
      </c>
      <c r="H14" s="269">
        <v>8</v>
      </c>
      <c r="I14" s="278">
        <v>27</v>
      </c>
      <c r="J14" s="271">
        <v>1.32</v>
      </c>
      <c r="K14" s="272">
        <v>30</v>
      </c>
      <c r="L14" s="273">
        <v>2.2999999999999998</v>
      </c>
      <c r="M14" s="274">
        <v>9</v>
      </c>
      <c r="N14" s="275">
        <v>6.25</v>
      </c>
      <c r="O14" s="276">
        <v>21</v>
      </c>
      <c r="P14" s="277">
        <v>87</v>
      </c>
      <c r="Q14" s="338">
        <v>10</v>
      </c>
    </row>
    <row r="15" spans="1:18" s="80" customFormat="1" ht="15" customHeight="1" x14ac:dyDescent="0.25">
      <c r="A15" s="336">
        <f t="shared" si="1"/>
        <v>10</v>
      </c>
      <c r="B15" s="336" t="str">
        <f t="shared" si="0"/>
        <v>LEFEBVRE LEILA</v>
      </c>
      <c r="C15" s="336">
        <f>IFERROR(VLOOKUP(B15,Tableau3[[NOM Prenom]:[N° Licence]],2,0),"NL")</f>
        <v>2349732</v>
      </c>
      <c r="D15" s="306"/>
      <c r="E15" s="268" t="s">
        <v>748</v>
      </c>
      <c r="F15" s="268" t="s">
        <v>750</v>
      </c>
      <c r="G15" s="268" t="s">
        <v>42</v>
      </c>
      <c r="H15" s="269">
        <v>8.6</v>
      </c>
      <c r="I15" s="278">
        <v>15</v>
      </c>
      <c r="J15" s="271">
        <v>1.3</v>
      </c>
      <c r="K15" s="272">
        <v>31</v>
      </c>
      <c r="L15" s="273">
        <v>2.75</v>
      </c>
      <c r="M15" s="274">
        <v>13</v>
      </c>
      <c r="N15" s="275">
        <v>8</v>
      </c>
      <c r="O15" s="276">
        <v>28</v>
      </c>
      <c r="P15" s="277">
        <v>87</v>
      </c>
      <c r="Q15" s="338">
        <v>10</v>
      </c>
      <c r="R15" s="4"/>
    </row>
    <row r="16" spans="1:18" s="80" customFormat="1" ht="15" customHeight="1" x14ac:dyDescent="0.25">
      <c r="A16" s="336">
        <f t="shared" si="1"/>
        <v>12</v>
      </c>
      <c r="B16" s="336" t="str">
        <f t="shared" si="0"/>
        <v>TRAVAILLEUR LYNA</v>
      </c>
      <c r="C16" s="336">
        <f>IFERROR(VLOOKUP(B16,Tableau3[[NOM Prenom]:[N° Licence]],2,0),"NL")</f>
        <v>2652568</v>
      </c>
      <c r="D16" s="268"/>
      <c r="E16" s="268" t="s">
        <v>582</v>
      </c>
      <c r="F16" s="268" t="s">
        <v>583</v>
      </c>
      <c r="G16" s="268" t="s">
        <v>43</v>
      </c>
      <c r="H16" s="269">
        <v>8.6</v>
      </c>
      <c r="I16" s="278">
        <v>15</v>
      </c>
      <c r="J16" s="271">
        <v>1.28</v>
      </c>
      <c r="K16" s="272">
        <v>32</v>
      </c>
      <c r="L16" s="273">
        <v>2.8</v>
      </c>
      <c r="M16" s="274">
        <v>14</v>
      </c>
      <c r="N16" s="275">
        <v>6.75</v>
      </c>
      <c r="O16" s="276">
        <v>23</v>
      </c>
      <c r="P16" s="277">
        <v>84</v>
      </c>
      <c r="Q16" s="338">
        <v>12</v>
      </c>
    </row>
    <row r="17" spans="1:18" s="80" customFormat="1" ht="15" customHeight="1" x14ac:dyDescent="0.25">
      <c r="A17" s="336">
        <f t="shared" si="1"/>
        <v>13</v>
      </c>
      <c r="B17" s="336" t="str">
        <f t="shared" si="0"/>
        <v>GUICHET SOPHIE</v>
      </c>
      <c r="C17" s="336">
        <f>IFERROR(VLOOKUP(B17,Tableau3[[NOM Prenom]:[N° Licence]],2,0),"NL")</f>
        <v>2699571</v>
      </c>
      <c r="D17" s="306"/>
      <c r="E17" s="268" t="s">
        <v>561</v>
      </c>
      <c r="F17" s="268" t="s">
        <v>562</v>
      </c>
      <c r="G17" s="268" t="s">
        <v>44</v>
      </c>
      <c r="H17" s="269">
        <v>8.5</v>
      </c>
      <c r="I17" s="278">
        <v>17</v>
      </c>
      <c r="J17" s="271">
        <v>1.38</v>
      </c>
      <c r="K17" s="272">
        <v>27</v>
      </c>
      <c r="L17" s="273">
        <v>3.1</v>
      </c>
      <c r="M17" s="274">
        <v>18</v>
      </c>
      <c r="N17" s="275">
        <v>5</v>
      </c>
      <c r="O17" s="276">
        <v>16</v>
      </c>
      <c r="P17" s="277">
        <v>78</v>
      </c>
      <c r="Q17" s="338">
        <v>13</v>
      </c>
    </row>
    <row r="18" spans="1:18" s="80" customFormat="1" ht="15" customHeight="1" x14ac:dyDescent="0.25">
      <c r="A18" s="336">
        <f t="shared" si="1"/>
        <v>14</v>
      </c>
      <c r="B18" s="336" t="str">
        <f t="shared" si="0"/>
        <v>AVENEL JADE</v>
      </c>
      <c r="C18" s="336">
        <f>IFERROR(VLOOKUP(B18,Tableau3[[NOM Prenom]:[N° Licence]],2,0),"NL")</f>
        <v>2699574</v>
      </c>
      <c r="D18" s="268"/>
      <c r="E18" s="268" t="s">
        <v>554</v>
      </c>
      <c r="F18" s="268" t="s">
        <v>505</v>
      </c>
      <c r="G18" s="268" t="s">
        <v>44</v>
      </c>
      <c r="H18" s="269">
        <v>8.9</v>
      </c>
      <c r="I18" s="278">
        <v>10</v>
      </c>
      <c r="J18" s="271">
        <v>1.34</v>
      </c>
      <c r="K18" s="272">
        <v>29</v>
      </c>
      <c r="L18" s="273">
        <v>2.4</v>
      </c>
      <c r="M18" s="274">
        <v>10</v>
      </c>
      <c r="N18" s="275">
        <v>7.75</v>
      </c>
      <c r="O18" s="276">
        <v>27</v>
      </c>
      <c r="P18" s="277">
        <v>76</v>
      </c>
      <c r="Q18" s="338">
        <v>14</v>
      </c>
      <c r="R18" s="4"/>
    </row>
    <row r="19" spans="1:18" s="80" customFormat="1" ht="15" customHeight="1" x14ac:dyDescent="0.25">
      <c r="A19" s="336">
        <f t="shared" si="1"/>
        <v>14</v>
      </c>
      <c r="B19" s="336" t="str">
        <f t="shared" si="0"/>
        <v>FOSSE LOUISE</v>
      </c>
      <c r="C19" s="336">
        <f>IFERROR(VLOOKUP(B19,Tableau3[[NOM Prenom]:[N° Licence]],2,0),"NL")</f>
        <v>2376825</v>
      </c>
      <c r="D19" s="306"/>
      <c r="E19" s="268" t="s">
        <v>559</v>
      </c>
      <c r="F19" s="268" t="s">
        <v>482</v>
      </c>
      <c r="G19" s="268" t="s">
        <v>43</v>
      </c>
      <c r="H19" s="269">
        <v>9.3000000000000007</v>
      </c>
      <c r="I19" s="278">
        <v>6</v>
      </c>
      <c r="J19" s="271">
        <v>1.28</v>
      </c>
      <c r="K19" s="272">
        <v>32</v>
      </c>
      <c r="L19" s="273">
        <v>2.9</v>
      </c>
      <c r="M19" s="274">
        <v>15</v>
      </c>
      <c r="N19" s="275">
        <v>6.75</v>
      </c>
      <c r="O19" s="276">
        <v>23</v>
      </c>
      <c r="P19" s="277">
        <v>76</v>
      </c>
      <c r="Q19" s="338">
        <v>14</v>
      </c>
    </row>
    <row r="20" spans="1:18" s="80" customFormat="1" ht="15" customHeight="1" x14ac:dyDescent="0.25">
      <c r="A20" s="336">
        <f t="shared" si="1"/>
        <v>14</v>
      </c>
      <c r="B20" s="336" t="str">
        <f t="shared" si="0"/>
        <v>RODIN LYA</v>
      </c>
      <c r="C20" s="336">
        <f>IFERROR(VLOOKUP(B20,Tableau3[[NOM Prenom]:[N° Licence]],2,0),"NL")</f>
        <v>2798250</v>
      </c>
      <c r="D20" s="306"/>
      <c r="E20" s="268" t="s">
        <v>578</v>
      </c>
      <c r="F20" s="268" t="s">
        <v>579</v>
      </c>
      <c r="G20" s="268" t="s">
        <v>44</v>
      </c>
      <c r="H20" s="269">
        <v>8.5</v>
      </c>
      <c r="I20" s="278">
        <v>17</v>
      </c>
      <c r="J20" s="271">
        <v>1.44</v>
      </c>
      <c r="K20" s="272">
        <v>24</v>
      </c>
      <c r="L20" s="273">
        <v>2.7</v>
      </c>
      <c r="M20" s="274">
        <v>13</v>
      </c>
      <c r="N20" s="275">
        <v>6.5</v>
      </c>
      <c r="O20" s="276">
        <v>22</v>
      </c>
      <c r="P20" s="277">
        <v>76</v>
      </c>
      <c r="Q20" s="338">
        <v>14</v>
      </c>
    </row>
    <row r="21" spans="1:18" s="80" customFormat="1" ht="15" customHeight="1" x14ac:dyDescent="0.25">
      <c r="A21" s="336">
        <f t="shared" si="1"/>
        <v>17</v>
      </c>
      <c r="B21" s="336" t="str">
        <f t="shared" si="0"/>
        <v>MARKOWSKI LALIA</v>
      </c>
      <c r="C21" s="336">
        <f>IFERROR(VLOOKUP(B21,Tableau3[[NOM Prenom]:[N° Licence]],2,0),"NL")</f>
        <v>2711496</v>
      </c>
      <c r="D21" s="306"/>
      <c r="E21" s="268" t="s">
        <v>755</v>
      </c>
      <c r="F21" s="268" t="s">
        <v>756</v>
      </c>
      <c r="G21" s="268" t="s">
        <v>42</v>
      </c>
      <c r="H21" s="269">
        <v>9</v>
      </c>
      <c r="I21" s="278">
        <v>9</v>
      </c>
      <c r="J21" s="271">
        <v>1.3</v>
      </c>
      <c r="K21" s="272">
        <v>31</v>
      </c>
      <c r="L21" s="273">
        <v>2.5</v>
      </c>
      <c r="M21" s="274">
        <v>11</v>
      </c>
      <c r="N21" s="275">
        <v>7</v>
      </c>
      <c r="O21" s="276">
        <v>24</v>
      </c>
      <c r="P21" s="277">
        <v>75</v>
      </c>
      <c r="Q21" s="338">
        <v>17</v>
      </c>
      <c r="R21" s="4"/>
    </row>
    <row r="22" spans="1:18" s="80" customFormat="1" ht="15" customHeight="1" x14ac:dyDescent="0.25">
      <c r="A22" s="336">
        <f t="shared" si="1"/>
        <v>18</v>
      </c>
      <c r="B22" s="336" t="str">
        <f t="shared" si="0"/>
        <v>ORTIZ ANA</v>
      </c>
      <c r="C22" s="336">
        <f>IFERROR(VLOOKUP(B22,Tableau3[[NOM Prenom]:[N° Licence]],2,0),"NL")</f>
        <v>2788294</v>
      </c>
      <c r="D22" s="268"/>
      <c r="E22" s="268" t="s">
        <v>576</v>
      </c>
      <c r="F22" s="268" t="s">
        <v>577</v>
      </c>
      <c r="G22" s="268" t="s">
        <v>43</v>
      </c>
      <c r="H22" s="269">
        <v>8.8000000000000007</v>
      </c>
      <c r="I22" s="278">
        <v>11</v>
      </c>
      <c r="J22" s="271">
        <v>1.35</v>
      </c>
      <c r="K22" s="272">
        <v>29</v>
      </c>
      <c r="L22" s="273">
        <v>2.5</v>
      </c>
      <c r="M22" s="274">
        <v>11</v>
      </c>
      <c r="N22" s="275">
        <v>6.75</v>
      </c>
      <c r="O22" s="276">
        <v>23</v>
      </c>
      <c r="P22" s="277">
        <v>74</v>
      </c>
      <c r="Q22" s="338">
        <v>18</v>
      </c>
    </row>
    <row r="23" spans="1:18" s="80" customFormat="1" ht="15" customHeight="1" x14ac:dyDescent="0.25">
      <c r="A23" s="336">
        <f t="shared" si="1"/>
        <v>19</v>
      </c>
      <c r="B23" s="336" t="str">
        <f t="shared" si="0"/>
        <v>MENIRI AMANI</v>
      </c>
      <c r="C23" s="336">
        <f>IFERROR(VLOOKUP(B23,Tableau3[[NOM Prenom]:[N° Licence]],2,0),"NL")</f>
        <v>2687640</v>
      </c>
      <c r="D23" s="268"/>
      <c r="E23" s="268" t="s">
        <v>572</v>
      </c>
      <c r="F23" s="268" t="s">
        <v>573</v>
      </c>
      <c r="G23" s="268" t="s">
        <v>43</v>
      </c>
      <c r="H23" s="269">
        <v>8.8000000000000007</v>
      </c>
      <c r="I23" s="278">
        <v>11</v>
      </c>
      <c r="J23" s="271">
        <v>1.44</v>
      </c>
      <c r="K23" s="272">
        <v>24</v>
      </c>
      <c r="L23" s="273">
        <v>3</v>
      </c>
      <c r="M23" s="274">
        <v>16</v>
      </c>
      <c r="N23" s="275">
        <v>6.25</v>
      </c>
      <c r="O23" s="276">
        <v>21</v>
      </c>
      <c r="P23" s="277">
        <v>72</v>
      </c>
      <c r="Q23" s="338">
        <v>19</v>
      </c>
    </row>
    <row r="24" spans="1:18" s="80" customFormat="1" ht="15" customHeight="1" x14ac:dyDescent="0.25">
      <c r="A24" s="336">
        <f t="shared" si="1"/>
        <v>20</v>
      </c>
      <c r="B24" s="336" t="str">
        <f t="shared" si="0"/>
        <v>VARIN JULIETTE</v>
      </c>
      <c r="C24" s="336">
        <f>IFERROR(VLOOKUP(B24,Tableau3[[NOM Prenom]:[N° Licence]],2,0),"NL")</f>
        <v>2578380</v>
      </c>
      <c r="D24" s="306"/>
      <c r="E24" s="268" t="s">
        <v>584</v>
      </c>
      <c r="F24" s="268" t="s">
        <v>526</v>
      </c>
      <c r="G24" s="268" t="s">
        <v>43</v>
      </c>
      <c r="H24" s="269">
        <v>8.6</v>
      </c>
      <c r="I24" s="278">
        <v>15</v>
      </c>
      <c r="J24" s="271">
        <v>1.45</v>
      </c>
      <c r="K24" s="272">
        <v>24</v>
      </c>
      <c r="L24" s="273">
        <v>2.6</v>
      </c>
      <c r="M24" s="274">
        <v>12</v>
      </c>
      <c r="N24" s="275">
        <v>6</v>
      </c>
      <c r="O24" s="276">
        <v>20</v>
      </c>
      <c r="P24" s="277">
        <v>71</v>
      </c>
      <c r="Q24" s="338">
        <v>20</v>
      </c>
      <c r="R24" s="4"/>
    </row>
    <row r="25" spans="1:18" s="80" customFormat="1" ht="15" customHeight="1" x14ac:dyDescent="0.25">
      <c r="A25" s="336">
        <f t="shared" si="1"/>
        <v>21</v>
      </c>
      <c r="B25" s="336" t="str">
        <f t="shared" si="0"/>
        <v>LEMIRE-HUON LUCIE</v>
      </c>
      <c r="C25" s="336">
        <f>IFERROR(VLOOKUP(B25,Tableau3[[NOM Prenom]:[N° Licence]],2,0),"NL")</f>
        <v>2666905</v>
      </c>
      <c r="D25" s="268"/>
      <c r="E25" s="268" t="s">
        <v>568</v>
      </c>
      <c r="F25" s="268" t="s">
        <v>569</v>
      </c>
      <c r="G25" s="268" t="s">
        <v>43</v>
      </c>
      <c r="H25" s="269">
        <v>8.6</v>
      </c>
      <c r="I25" s="278">
        <v>15</v>
      </c>
      <c r="J25" s="271">
        <v>1.47</v>
      </c>
      <c r="K25" s="272">
        <v>23</v>
      </c>
      <c r="L25" s="273">
        <v>2.5</v>
      </c>
      <c r="M25" s="274">
        <v>11</v>
      </c>
      <c r="N25" s="275">
        <v>6</v>
      </c>
      <c r="O25" s="276">
        <v>20</v>
      </c>
      <c r="P25" s="277">
        <v>69</v>
      </c>
      <c r="Q25" s="338">
        <v>21</v>
      </c>
    </row>
    <row r="26" spans="1:18" s="80" customFormat="1" ht="15" customHeight="1" x14ac:dyDescent="0.25">
      <c r="A26" s="336">
        <f t="shared" si="1"/>
        <v>22</v>
      </c>
      <c r="B26" s="336" t="str">
        <f t="shared" si="0"/>
        <v>BOBEE KEYAH</v>
      </c>
      <c r="C26" s="336">
        <f>IFERROR(VLOOKUP(B26,Tableau3[[NOM Prenom]:[N° Licence]],2,0),"NL")</f>
        <v>2807163</v>
      </c>
      <c r="D26" s="268"/>
      <c r="E26" s="268" t="s">
        <v>745</v>
      </c>
      <c r="F26" s="268" t="s">
        <v>746</v>
      </c>
      <c r="G26" s="268" t="s">
        <v>42</v>
      </c>
      <c r="H26" s="269">
        <v>9.1999999999999993</v>
      </c>
      <c r="I26" s="278">
        <v>7</v>
      </c>
      <c r="J26" s="271">
        <v>1.32</v>
      </c>
      <c r="K26" s="272">
        <v>30</v>
      </c>
      <c r="L26" s="273">
        <v>2.4</v>
      </c>
      <c r="M26" s="274">
        <v>10</v>
      </c>
      <c r="N26" s="275">
        <v>6.25</v>
      </c>
      <c r="O26" s="276">
        <v>21</v>
      </c>
      <c r="P26" s="277">
        <v>68</v>
      </c>
      <c r="Q26" s="338">
        <v>22</v>
      </c>
    </row>
    <row r="27" spans="1:18" s="80" customFormat="1" ht="15" customHeight="1" x14ac:dyDescent="0.25">
      <c r="A27" s="336">
        <f t="shared" si="1"/>
        <v>23</v>
      </c>
      <c r="B27" s="336" t="str">
        <f t="shared" si="0"/>
        <v>LEGOIS GODICHAUD OLYMPE</v>
      </c>
      <c r="C27" s="336">
        <f>IFERROR(VLOOKUP(B27,Tableau3[[NOM Prenom]:[N° Licence]],2,0),"NL")</f>
        <v>2496695</v>
      </c>
      <c r="D27" s="268"/>
      <c r="E27" s="268" t="s">
        <v>751</v>
      </c>
      <c r="F27" s="268" t="s">
        <v>752</v>
      </c>
      <c r="G27" s="268" t="s">
        <v>42</v>
      </c>
      <c r="H27" s="269">
        <v>9.3000000000000007</v>
      </c>
      <c r="I27" s="278">
        <v>6</v>
      </c>
      <c r="J27" s="271">
        <v>1.38</v>
      </c>
      <c r="K27" s="272">
        <v>27</v>
      </c>
      <c r="L27" s="273">
        <v>2.75</v>
      </c>
      <c r="M27" s="274">
        <v>13</v>
      </c>
      <c r="N27" s="275">
        <v>6.25</v>
      </c>
      <c r="O27" s="276">
        <v>21</v>
      </c>
      <c r="P27" s="277">
        <v>67</v>
      </c>
      <c r="Q27" s="338">
        <v>23</v>
      </c>
      <c r="R27" s="4"/>
    </row>
    <row r="28" spans="1:18" s="80" customFormat="1" ht="15" customHeight="1" x14ac:dyDescent="0.25">
      <c r="A28" s="336">
        <f t="shared" si="1"/>
        <v>24</v>
      </c>
      <c r="B28" s="336" t="str">
        <f t="shared" si="0"/>
        <v>THIAM FATIMA -NOURA</v>
      </c>
      <c r="C28" s="336">
        <f>IFERROR(VLOOKUP(B28,Tableau3[[NOM Prenom]:[N° Licence]],2,0),"NL")</f>
        <v>2788297</v>
      </c>
      <c r="D28" s="268"/>
      <c r="E28" s="268" t="s">
        <v>580</v>
      </c>
      <c r="F28" s="268" t="s">
        <v>581</v>
      </c>
      <c r="G28" s="268" t="s">
        <v>43</v>
      </c>
      <c r="H28" s="269">
        <v>8.9</v>
      </c>
      <c r="I28" s="278">
        <v>10</v>
      </c>
      <c r="J28" s="271">
        <v>1.49</v>
      </c>
      <c r="K28" s="272">
        <v>22</v>
      </c>
      <c r="L28" s="273">
        <v>2.85</v>
      </c>
      <c r="M28" s="274">
        <v>14</v>
      </c>
      <c r="N28" s="275">
        <v>6</v>
      </c>
      <c r="O28" s="276">
        <v>20</v>
      </c>
      <c r="P28" s="277">
        <v>66</v>
      </c>
      <c r="Q28" s="338">
        <v>24</v>
      </c>
      <c r="R28" s="4"/>
    </row>
    <row r="29" spans="1:18" s="80" customFormat="1" ht="15" customHeight="1" x14ac:dyDescent="0.25">
      <c r="A29" s="336">
        <f t="shared" si="1"/>
        <v>25</v>
      </c>
      <c r="B29" s="336" t="str">
        <f t="shared" si="0"/>
        <v>DIDIER AMBRE</v>
      </c>
      <c r="C29" s="336" t="str">
        <f>IFERROR(VLOOKUP(B29,Tableau3[[NOM Prenom]:[N° Licence]],2,0),"NL")</f>
        <v>NL</v>
      </c>
      <c r="D29" s="268"/>
      <c r="E29" s="304" t="s">
        <v>785</v>
      </c>
      <c r="F29" s="304" t="s">
        <v>484</v>
      </c>
      <c r="G29" s="268" t="s">
        <v>45</v>
      </c>
      <c r="H29" s="307">
        <v>9.1999999999999993</v>
      </c>
      <c r="I29" s="278">
        <v>7</v>
      </c>
      <c r="J29" s="271">
        <v>1.35</v>
      </c>
      <c r="K29" s="272">
        <v>29</v>
      </c>
      <c r="L29" s="273">
        <v>2.35</v>
      </c>
      <c r="M29" s="274">
        <v>9</v>
      </c>
      <c r="N29" s="275">
        <v>5.75</v>
      </c>
      <c r="O29" s="276">
        <v>19</v>
      </c>
      <c r="P29" s="277">
        <v>64</v>
      </c>
      <c r="Q29" s="338">
        <v>25</v>
      </c>
    </row>
    <row r="30" spans="1:18" s="80" customFormat="1" ht="15" customHeight="1" x14ac:dyDescent="0.25">
      <c r="A30" s="336">
        <f t="shared" si="1"/>
        <v>26</v>
      </c>
      <c r="B30" s="336" t="str">
        <f t="shared" si="0"/>
        <v>LECOMTE GRONDIN CAMILLE</v>
      </c>
      <c r="C30" s="336">
        <f>IFERROR(VLOOKUP(B30,Tableau3[[NOM Prenom]:[N° Licence]],2,0),"NL")</f>
        <v>2670580</v>
      </c>
      <c r="D30" s="268"/>
      <c r="E30" s="268" t="s">
        <v>567</v>
      </c>
      <c r="F30" s="268" t="s">
        <v>495</v>
      </c>
      <c r="G30" s="268" t="s">
        <v>43</v>
      </c>
      <c r="H30" s="269">
        <v>9.8000000000000007</v>
      </c>
      <c r="I30" s="278">
        <v>1</v>
      </c>
      <c r="J30" s="271">
        <v>1.4</v>
      </c>
      <c r="K30" s="272">
        <v>26</v>
      </c>
      <c r="L30" s="273">
        <v>2.1</v>
      </c>
      <c r="M30" s="274">
        <v>7</v>
      </c>
      <c r="N30" s="275">
        <v>8</v>
      </c>
      <c r="O30" s="276">
        <v>28</v>
      </c>
      <c r="P30" s="277">
        <v>62</v>
      </c>
      <c r="Q30" s="338">
        <v>26</v>
      </c>
    </row>
    <row r="31" spans="1:18" s="80" customFormat="1" ht="15" customHeight="1" x14ac:dyDescent="0.25">
      <c r="A31" s="336">
        <f t="shared" si="1"/>
        <v>26</v>
      </c>
      <c r="B31" s="336" t="str">
        <f t="shared" si="0"/>
        <v>LOUVET ANAE</v>
      </c>
      <c r="C31" s="336">
        <f>IFERROR(VLOOKUP(B31,Tableau3[[NOM Prenom]:[N° Licence]],2,0),"NL")</f>
        <v>2765065</v>
      </c>
      <c r="D31" s="268"/>
      <c r="E31" s="268" t="s">
        <v>753</v>
      </c>
      <c r="F31" s="268" t="s">
        <v>754</v>
      </c>
      <c r="G31" s="268" t="s">
        <v>42</v>
      </c>
      <c r="H31" s="269">
        <v>9.5</v>
      </c>
      <c r="I31" s="278">
        <v>4</v>
      </c>
      <c r="J31" s="271">
        <v>1.38</v>
      </c>
      <c r="K31" s="272">
        <v>27</v>
      </c>
      <c r="L31" s="273">
        <v>2.6</v>
      </c>
      <c r="M31" s="274">
        <v>12</v>
      </c>
      <c r="N31" s="275">
        <v>5.75</v>
      </c>
      <c r="O31" s="276">
        <v>19</v>
      </c>
      <c r="P31" s="277">
        <v>62</v>
      </c>
      <c r="Q31" s="338">
        <v>26</v>
      </c>
      <c r="R31" s="4"/>
    </row>
    <row r="32" spans="1:18" s="80" customFormat="1" ht="15" customHeight="1" x14ac:dyDescent="0.25">
      <c r="A32" s="336">
        <f t="shared" si="1"/>
        <v>28</v>
      </c>
      <c r="B32" s="336" t="str">
        <f t="shared" si="0"/>
        <v>GROSBOIS JEANNE</v>
      </c>
      <c r="C32" s="336" t="str">
        <f>IFERROR(VLOOKUP(B32,Tableau3[[NOM Prenom]:[N° Licence]],2,0),"NL")</f>
        <v>NL</v>
      </c>
      <c r="D32" s="268"/>
      <c r="E32" s="304" t="s">
        <v>784</v>
      </c>
      <c r="F32" s="304" t="s">
        <v>772</v>
      </c>
      <c r="G32" s="268" t="s">
        <v>45</v>
      </c>
      <c r="H32" s="307">
        <v>9.5</v>
      </c>
      <c r="I32" s="278">
        <v>4</v>
      </c>
      <c r="J32" s="271">
        <v>1.32</v>
      </c>
      <c r="K32" s="272">
        <v>30</v>
      </c>
      <c r="L32" s="273">
        <v>2.1</v>
      </c>
      <c r="M32" s="274">
        <v>7</v>
      </c>
      <c r="N32" s="275">
        <v>5.5</v>
      </c>
      <c r="O32" s="276">
        <v>18</v>
      </c>
      <c r="P32" s="277">
        <v>59</v>
      </c>
      <c r="Q32" s="338">
        <v>28</v>
      </c>
    </row>
    <row r="33" spans="1:18" s="80" customFormat="1" ht="15" customHeight="1" x14ac:dyDescent="0.25">
      <c r="A33" s="336">
        <f t="shared" si="1"/>
        <v>28</v>
      </c>
      <c r="B33" s="336" t="str">
        <f t="shared" si="0"/>
        <v>MONTOUT NAELIZIA</v>
      </c>
      <c r="C33" s="336">
        <f>IFERROR(VLOOKUP(B33,Tableau3[[NOM Prenom]:[N° Licence]],2,0),"NL")</f>
        <v>2600855</v>
      </c>
      <c r="D33" s="268"/>
      <c r="E33" s="268" t="s">
        <v>759</v>
      </c>
      <c r="F33" s="268" t="s">
        <v>760</v>
      </c>
      <c r="G33" s="268" t="s">
        <v>42</v>
      </c>
      <c r="H33" s="269">
        <v>9.6999999999999993</v>
      </c>
      <c r="I33" s="278">
        <v>2</v>
      </c>
      <c r="J33" s="271">
        <v>1.28</v>
      </c>
      <c r="K33" s="272">
        <v>32</v>
      </c>
      <c r="L33" s="273">
        <v>2.35</v>
      </c>
      <c r="M33" s="274">
        <v>9</v>
      </c>
      <c r="N33" s="275">
        <v>5</v>
      </c>
      <c r="O33" s="276">
        <v>16</v>
      </c>
      <c r="P33" s="277">
        <v>59</v>
      </c>
      <c r="Q33" s="338">
        <v>28</v>
      </c>
    </row>
    <row r="34" spans="1:18" s="80" customFormat="1" ht="15" customHeight="1" x14ac:dyDescent="0.25">
      <c r="A34" s="336">
        <f t="shared" si="1"/>
        <v>30</v>
      </c>
      <c r="B34" s="336" t="str">
        <f t="shared" si="0"/>
        <v>VAUCHEL LIYA</v>
      </c>
      <c r="C34" s="336">
        <f>IFERROR(VLOOKUP(B34,Tableau3[[NOM Prenom]:[N° Licence]],2,0),"NL")</f>
        <v>2753966</v>
      </c>
      <c r="D34" s="306"/>
      <c r="E34" s="268" t="s">
        <v>585</v>
      </c>
      <c r="F34" s="268" t="s">
        <v>586</v>
      </c>
      <c r="G34" s="268" t="s">
        <v>43</v>
      </c>
      <c r="H34" s="269">
        <v>9.8000000000000007</v>
      </c>
      <c r="I34" s="278">
        <v>1</v>
      </c>
      <c r="J34" s="271">
        <v>1.55</v>
      </c>
      <c r="K34" s="272">
        <v>19</v>
      </c>
      <c r="L34" s="273">
        <v>2.4</v>
      </c>
      <c r="M34" s="274">
        <v>10</v>
      </c>
      <c r="N34" s="275">
        <v>8</v>
      </c>
      <c r="O34" s="276">
        <v>28</v>
      </c>
      <c r="P34" s="277">
        <v>58</v>
      </c>
      <c r="Q34" s="338">
        <v>30</v>
      </c>
      <c r="R34" s="4"/>
    </row>
    <row r="35" spans="1:18" s="80" customFormat="1" ht="15" customHeight="1" x14ac:dyDescent="0.25">
      <c r="A35" s="336">
        <f t="shared" si="1"/>
        <v>31</v>
      </c>
      <c r="B35" s="336" t="str">
        <f t="shared" si="0"/>
        <v>GIBERT ELYNE</v>
      </c>
      <c r="C35" s="336" t="str">
        <f>IFERROR(VLOOKUP(B35,Tableau3[[NOM Prenom]:[N° Licence]],2,0),"NL")</f>
        <v>NL</v>
      </c>
      <c r="D35" s="268"/>
      <c r="E35" s="304" t="s">
        <v>786</v>
      </c>
      <c r="F35" s="304" t="s">
        <v>517</v>
      </c>
      <c r="G35" s="268" t="s">
        <v>45</v>
      </c>
      <c r="H35" s="307">
        <v>9.8000000000000007</v>
      </c>
      <c r="I35" s="278">
        <v>1</v>
      </c>
      <c r="J35" s="271">
        <v>1.42</v>
      </c>
      <c r="K35" s="272">
        <v>25</v>
      </c>
      <c r="L35" s="273">
        <v>1.8</v>
      </c>
      <c r="M35" s="274">
        <v>4</v>
      </c>
      <c r="N35" s="275">
        <v>7.25</v>
      </c>
      <c r="O35" s="276">
        <v>25</v>
      </c>
      <c r="P35" s="277">
        <v>55</v>
      </c>
      <c r="Q35" s="338">
        <v>31</v>
      </c>
    </row>
    <row r="36" spans="1:18" s="80" customFormat="1" ht="15" customHeight="1" x14ac:dyDescent="0.25">
      <c r="A36" s="336">
        <f t="shared" si="1"/>
        <v>32</v>
      </c>
      <c r="B36" s="336" t="str">
        <f t="shared" si="0"/>
        <v>BOURALY JADE</v>
      </c>
      <c r="C36" s="336">
        <f>IFERROR(VLOOKUP(B36,Tableau3[[NOM Prenom]:[N° Licence]],2,0),"NL")</f>
        <v>2745147</v>
      </c>
      <c r="D36" s="268"/>
      <c r="E36" s="268" t="s">
        <v>483</v>
      </c>
      <c r="F36" s="268" t="s">
        <v>505</v>
      </c>
      <c r="G36" s="268" t="s">
        <v>43</v>
      </c>
      <c r="H36" s="269">
        <v>10.4</v>
      </c>
      <c r="I36" s="278">
        <v>1</v>
      </c>
      <c r="J36" s="271">
        <v>1.56</v>
      </c>
      <c r="K36" s="272">
        <v>18</v>
      </c>
      <c r="L36" s="273">
        <v>2</v>
      </c>
      <c r="M36" s="274">
        <v>6</v>
      </c>
      <c r="N36" s="275">
        <v>6.5</v>
      </c>
      <c r="O36" s="276">
        <v>22</v>
      </c>
      <c r="P36" s="277">
        <v>47</v>
      </c>
      <c r="Q36" s="338">
        <v>32</v>
      </c>
    </row>
    <row r="37" spans="1:18" s="80" customFormat="1" ht="15" customHeight="1" x14ac:dyDescent="0.25">
      <c r="A37" s="336">
        <f t="shared" si="1"/>
        <v>33</v>
      </c>
      <c r="B37" s="336" t="str">
        <f t="shared" ref="B37:B38" si="2">E37&amp;" "&amp;F37</f>
        <v>JOUVIN EMMANUELLE</v>
      </c>
      <c r="C37" s="336">
        <f>IFERROR(VLOOKUP(B37,Tableau3[[NOM Prenom]:[N° Licence]],2,0),"NL")</f>
        <v>2805185</v>
      </c>
      <c r="D37" s="268"/>
      <c r="E37" s="268" t="s">
        <v>565</v>
      </c>
      <c r="F37" s="268" t="s">
        <v>566</v>
      </c>
      <c r="G37" s="268" t="s">
        <v>44</v>
      </c>
      <c r="H37" s="269">
        <v>9.5</v>
      </c>
      <c r="I37" s="278">
        <v>4</v>
      </c>
      <c r="J37" s="271">
        <v>2</v>
      </c>
      <c r="K37" s="272">
        <v>16</v>
      </c>
      <c r="L37" s="273">
        <v>2.5</v>
      </c>
      <c r="M37" s="274">
        <v>11</v>
      </c>
      <c r="N37" s="275">
        <v>4.5</v>
      </c>
      <c r="O37" s="276">
        <v>14</v>
      </c>
      <c r="P37" s="277">
        <v>45</v>
      </c>
      <c r="Q37" s="338">
        <v>33</v>
      </c>
      <c r="R37" s="4"/>
    </row>
    <row r="38" spans="1:18" s="80" customFormat="1" ht="15" customHeight="1" x14ac:dyDescent="0.25">
      <c r="A38" s="336">
        <f t="shared" si="1"/>
        <v>34</v>
      </c>
      <c r="B38" s="336" t="str">
        <f t="shared" si="2"/>
        <v>COURBET LOUISE</v>
      </c>
      <c r="C38" s="336">
        <f>IFERROR(VLOOKUP(B38,Tableau3[[NOM Prenom]:[N° Licence]],2,0),"NL")</f>
        <v>2789792</v>
      </c>
      <c r="D38" s="268"/>
      <c r="E38" s="268" t="s">
        <v>556</v>
      </c>
      <c r="F38" s="268" t="s">
        <v>482</v>
      </c>
      <c r="G38" s="268" t="s">
        <v>43</v>
      </c>
      <c r="H38" s="269">
        <v>11</v>
      </c>
      <c r="I38" s="278">
        <v>1</v>
      </c>
      <c r="J38" s="271">
        <v>2.04</v>
      </c>
      <c r="K38" s="272">
        <v>14</v>
      </c>
      <c r="L38" s="273">
        <v>1.6</v>
      </c>
      <c r="M38" s="274">
        <v>2</v>
      </c>
      <c r="N38" s="275">
        <v>5</v>
      </c>
      <c r="O38" s="276">
        <v>16</v>
      </c>
      <c r="P38" s="277">
        <v>33</v>
      </c>
      <c r="Q38" s="338">
        <v>34</v>
      </c>
    </row>
  </sheetData>
  <sortState xmlns:xlrd2="http://schemas.microsoft.com/office/spreadsheetml/2017/richdata2" ref="E5:P38">
    <sortCondition descending="1" ref="P5:P38"/>
  </sortState>
  <phoneticPr fontId="72" type="noConversion"/>
  <conditionalFormatting sqref="I5:I38 K5:K38 M5:M38 O5:O38">
    <cfRule type="cellIs" dxfId="2" priority="1" operator="equal">
      <formula>40</formula>
    </cfRule>
  </conditionalFormatting>
  <printOptions horizontalCentered="1" verticalCentered="1"/>
  <pageMargins left="0.43307086614173229" right="0.43307086614173229" top="0.59055118110236227" bottom="0.59055118110236227" header="0.51181102362204722" footer="0.31496062992125984"/>
  <pageSetup paperSize="9" fitToHeight="0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3" tint="0.39997558519241921"/>
    <pageSetUpPr fitToPage="1"/>
  </sheetPr>
  <dimension ref="A1:Q38"/>
  <sheetViews>
    <sheetView workbookViewId="0">
      <selection activeCell="E40" sqref="E40"/>
    </sheetView>
  </sheetViews>
  <sheetFormatPr baseColWidth="10" defaultColWidth="11.44140625" defaultRowHeight="15.6" x14ac:dyDescent="0.3"/>
  <cols>
    <col min="1" max="1" width="7.33203125" style="72" customWidth="1"/>
    <col min="2" max="2" width="7.33203125" style="72" hidden="1" customWidth="1"/>
    <col min="3" max="3" width="10.5546875" style="72" hidden="1" customWidth="1"/>
    <col min="4" max="4" width="10.109375" style="1" customWidth="1"/>
    <col min="5" max="5" width="15.88671875" style="1" customWidth="1"/>
    <col min="6" max="6" width="14.6640625" style="1" customWidth="1"/>
    <col min="7" max="7" width="7.6640625" style="71" customWidth="1"/>
    <col min="8" max="8" width="7.6640625" style="61" customWidth="1"/>
    <col min="9" max="9" width="8" style="71" customWidth="1"/>
    <col min="10" max="10" width="7.6640625" style="61" customWidth="1"/>
    <col min="11" max="11" width="8" style="71" customWidth="1"/>
    <col min="12" max="12" width="7.6640625" style="61" customWidth="1"/>
    <col min="13" max="13" width="8" style="71" customWidth="1"/>
    <col min="14" max="14" width="7.6640625" style="61" customWidth="1"/>
    <col min="15" max="15" width="9.33203125" style="64" customWidth="1"/>
    <col min="16" max="16" width="9.88671875" style="72" customWidth="1"/>
    <col min="17" max="16384" width="11.44140625" style="1"/>
  </cols>
  <sheetData>
    <row r="1" spans="1:17" ht="17.100000000000001" customHeight="1" thickBot="1" x14ac:dyDescent="0.35">
      <c r="A1" s="49"/>
      <c r="B1" s="49"/>
      <c r="C1" s="49"/>
      <c r="D1" s="232" t="s">
        <v>41</v>
      </c>
      <c r="E1" s="2"/>
      <c r="F1" s="2"/>
      <c r="G1" s="30"/>
      <c r="H1" s="12"/>
      <c r="I1" s="30"/>
      <c r="J1" s="12"/>
      <c r="K1" s="30"/>
      <c r="L1" s="12"/>
      <c r="M1" s="30"/>
      <c r="N1" s="12"/>
      <c r="O1" s="2"/>
      <c r="P1" s="49"/>
    </row>
    <row r="2" spans="1:17" ht="15" customHeight="1" thickBot="1" x14ac:dyDescent="0.35">
      <c r="A2" s="63">
        <f>Q2</f>
        <v>34</v>
      </c>
      <c r="B2" s="230"/>
      <c r="C2" s="230"/>
      <c r="H2" s="71"/>
      <c r="I2" s="61"/>
      <c r="J2" s="71"/>
      <c r="K2" s="61"/>
      <c r="L2" s="71"/>
      <c r="M2" s="61"/>
      <c r="N2" s="71"/>
      <c r="O2" s="61"/>
      <c r="P2" s="62" t="s">
        <v>1</v>
      </c>
      <c r="Q2" s="63">
        <f>COUNTIF(Q5:Q41,"&gt;0")</f>
        <v>34</v>
      </c>
    </row>
    <row r="3" spans="1:17" s="3" customFormat="1" ht="15.9" customHeight="1" thickBot="1" x14ac:dyDescent="0.35">
      <c r="A3" s="50" t="s">
        <v>8</v>
      </c>
      <c r="B3" s="72"/>
      <c r="C3" s="72"/>
      <c r="H3" s="235" t="s">
        <v>803</v>
      </c>
      <c r="I3" s="236"/>
      <c r="J3" s="237" t="s">
        <v>804</v>
      </c>
      <c r="K3" s="238"/>
      <c r="L3" s="239" t="s">
        <v>802</v>
      </c>
      <c r="M3" s="240"/>
      <c r="N3" s="241" t="s">
        <v>626</v>
      </c>
      <c r="O3" s="242"/>
      <c r="P3" s="36" t="s">
        <v>7</v>
      </c>
      <c r="Q3" s="50" t="s">
        <v>8</v>
      </c>
    </row>
    <row r="4" spans="1:17" s="4" customFormat="1" ht="15.9" customHeight="1" x14ac:dyDescent="0.3">
      <c r="A4" s="50" t="s">
        <v>49</v>
      </c>
      <c r="B4" s="334" t="s">
        <v>54</v>
      </c>
      <c r="C4" s="335" t="s">
        <v>55</v>
      </c>
      <c r="D4" s="291" t="s">
        <v>623</v>
      </c>
      <c r="E4" s="288" t="s">
        <v>2</v>
      </c>
      <c r="F4" s="245" t="s">
        <v>3</v>
      </c>
      <c r="G4" s="246" t="s">
        <v>4</v>
      </c>
      <c r="H4" s="258" t="s">
        <v>9</v>
      </c>
      <c r="I4" s="259" t="s">
        <v>10</v>
      </c>
      <c r="J4" s="260" t="s">
        <v>56</v>
      </c>
      <c r="K4" s="261" t="s">
        <v>57</v>
      </c>
      <c r="L4" s="262" t="s">
        <v>58</v>
      </c>
      <c r="M4" s="263" t="s">
        <v>59</v>
      </c>
      <c r="N4" s="264" t="s">
        <v>60</v>
      </c>
      <c r="O4" s="265" t="s">
        <v>61</v>
      </c>
      <c r="P4" s="266" t="s">
        <v>7</v>
      </c>
      <c r="Q4" s="34" t="s">
        <v>8</v>
      </c>
    </row>
    <row r="5" spans="1:17" s="80" customFormat="1" ht="15" customHeight="1" x14ac:dyDescent="0.25">
      <c r="A5" s="336">
        <f>Q5</f>
        <v>1</v>
      </c>
      <c r="B5" s="339" t="str">
        <f t="shared" ref="B5:B36" si="0">E5&amp;" "&amp;F5</f>
        <v>OSMONT CAMILLE</v>
      </c>
      <c r="C5" s="339" t="str">
        <f>IFERROR(VLOOKUP(B5,Tableau3[[NOM Prenom]:[N° Licence]],2,0),"NL")</f>
        <v>NL</v>
      </c>
      <c r="D5" s="268"/>
      <c r="E5" s="304" t="s">
        <v>799</v>
      </c>
      <c r="F5" s="304" t="s">
        <v>495</v>
      </c>
      <c r="G5" s="268" t="s">
        <v>45</v>
      </c>
      <c r="H5" s="269">
        <v>8.6</v>
      </c>
      <c r="I5" s="308">
        <v>15</v>
      </c>
      <c r="J5" s="271">
        <v>1.27</v>
      </c>
      <c r="K5" s="309">
        <v>33</v>
      </c>
      <c r="L5" s="273">
        <v>3.5</v>
      </c>
      <c r="M5" s="310">
        <v>26</v>
      </c>
      <c r="N5" s="275">
        <v>7</v>
      </c>
      <c r="O5" s="276">
        <v>24</v>
      </c>
      <c r="P5" s="277">
        <v>98</v>
      </c>
      <c r="Q5" s="340">
        <v>1</v>
      </c>
    </row>
    <row r="6" spans="1:17" s="80" customFormat="1" ht="15" customHeight="1" x14ac:dyDescent="0.25">
      <c r="A6" s="336">
        <f t="shared" ref="A6:A38" si="1">Q6</f>
        <v>2</v>
      </c>
      <c r="B6" s="339" t="str">
        <f t="shared" si="0"/>
        <v>LE LONG BASILE</v>
      </c>
      <c r="C6" s="339">
        <f>IFERROR(VLOOKUP(B6,Tableau3[[NOM Prenom]:[N° Licence]],2,0),"NL")</f>
        <v>2526570</v>
      </c>
      <c r="D6" s="268"/>
      <c r="E6" s="268" t="s">
        <v>610</v>
      </c>
      <c r="F6" s="268" t="s">
        <v>611</v>
      </c>
      <c r="G6" s="268" t="s">
        <v>44</v>
      </c>
      <c r="H6" s="269">
        <v>8.8000000000000007</v>
      </c>
      <c r="I6" s="278">
        <v>11</v>
      </c>
      <c r="J6" s="271">
        <v>1.27</v>
      </c>
      <c r="K6" s="272">
        <v>33</v>
      </c>
      <c r="L6" s="273">
        <v>3</v>
      </c>
      <c r="M6" s="274">
        <v>16</v>
      </c>
      <c r="N6" s="275">
        <v>10</v>
      </c>
      <c r="O6" s="276">
        <v>36</v>
      </c>
      <c r="P6" s="277">
        <v>96</v>
      </c>
      <c r="Q6" s="340">
        <v>2</v>
      </c>
    </row>
    <row r="7" spans="1:17" s="80" customFormat="1" ht="15" customHeight="1" x14ac:dyDescent="0.25">
      <c r="A7" s="336">
        <f t="shared" si="1"/>
        <v>3</v>
      </c>
      <c r="B7" s="339" t="str">
        <f t="shared" si="0"/>
        <v>LAFFONT JAN LEONIDAS</v>
      </c>
      <c r="C7" s="339">
        <f>IFERROR(VLOOKUP(B7,Tableau3[[NOM Prenom]:[N° Licence]],2,0),"NL")</f>
        <v>2702055</v>
      </c>
      <c r="D7" s="268"/>
      <c r="E7" s="268" t="s">
        <v>607</v>
      </c>
      <c r="F7" s="268" t="s">
        <v>608</v>
      </c>
      <c r="G7" s="268" t="s">
        <v>44</v>
      </c>
      <c r="H7" s="269">
        <v>8.5</v>
      </c>
      <c r="I7" s="278">
        <v>17</v>
      </c>
      <c r="J7" s="271">
        <v>1.37</v>
      </c>
      <c r="K7" s="272">
        <v>28</v>
      </c>
      <c r="L7" s="273">
        <v>3.3</v>
      </c>
      <c r="M7" s="274">
        <v>22</v>
      </c>
      <c r="N7" s="275">
        <v>8</v>
      </c>
      <c r="O7" s="276">
        <v>28</v>
      </c>
      <c r="P7" s="277">
        <v>95</v>
      </c>
      <c r="Q7" s="340">
        <v>3</v>
      </c>
    </row>
    <row r="8" spans="1:17" s="80" customFormat="1" ht="15" customHeight="1" x14ac:dyDescent="0.25">
      <c r="A8" s="336">
        <f t="shared" si="1"/>
        <v>4</v>
      </c>
      <c r="B8" s="339" t="str">
        <f t="shared" si="0"/>
        <v>GILLOT VALENTIN</v>
      </c>
      <c r="C8" s="339">
        <f>IFERROR(VLOOKUP(B8,Tableau3[[NOM Prenom]:[N° Licence]],2,0),"NL")</f>
        <v>2670006</v>
      </c>
      <c r="D8" s="268"/>
      <c r="E8" s="268" t="s">
        <v>599</v>
      </c>
      <c r="F8" s="268" t="s">
        <v>529</v>
      </c>
      <c r="G8" s="268" t="s">
        <v>43</v>
      </c>
      <c r="H8" s="269">
        <v>9</v>
      </c>
      <c r="I8" s="278">
        <v>9</v>
      </c>
      <c r="J8" s="271">
        <v>1.34</v>
      </c>
      <c r="K8" s="272">
        <v>29</v>
      </c>
      <c r="L8" s="273">
        <v>3.2</v>
      </c>
      <c r="M8" s="274">
        <v>20</v>
      </c>
      <c r="N8" s="275">
        <v>6.75</v>
      </c>
      <c r="O8" s="276">
        <v>23</v>
      </c>
      <c r="P8" s="277">
        <v>81</v>
      </c>
      <c r="Q8" s="340">
        <v>4</v>
      </c>
    </row>
    <row r="9" spans="1:17" s="80" customFormat="1" ht="15" customHeight="1" x14ac:dyDescent="0.25">
      <c r="A9" s="336">
        <f t="shared" si="1"/>
        <v>4</v>
      </c>
      <c r="B9" s="339" t="str">
        <f t="shared" si="0"/>
        <v>LEVAVASSEUR VALENTIN</v>
      </c>
      <c r="C9" s="339">
        <f>IFERROR(VLOOKUP(B9,Tableau3[[NOM Prenom]:[N° Licence]],2,0),"NL")</f>
        <v>2795331</v>
      </c>
      <c r="D9" s="268"/>
      <c r="E9" s="268" t="s">
        <v>612</v>
      </c>
      <c r="F9" s="268" t="s">
        <v>529</v>
      </c>
      <c r="G9" s="268" t="s">
        <v>44</v>
      </c>
      <c r="H9" s="269">
        <v>9.1</v>
      </c>
      <c r="I9" s="278">
        <v>8</v>
      </c>
      <c r="J9" s="271">
        <v>1.31</v>
      </c>
      <c r="K9" s="272">
        <v>31</v>
      </c>
      <c r="L9" s="273">
        <v>2.9</v>
      </c>
      <c r="M9" s="274">
        <v>15</v>
      </c>
      <c r="N9" s="275">
        <v>7.75</v>
      </c>
      <c r="O9" s="276">
        <v>27</v>
      </c>
      <c r="P9" s="277">
        <v>81</v>
      </c>
      <c r="Q9" s="340">
        <v>4</v>
      </c>
    </row>
    <row r="10" spans="1:17" s="80" customFormat="1" ht="15" customHeight="1" x14ac:dyDescent="0.25">
      <c r="A10" s="336">
        <f t="shared" si="1"/>
        <v>4</v>
      </c>
      <c r="B10" s="339" t="str">
        <f t="shared" si="0"/>
        <v>TASTET RAPHAEL</v>
      </c>
      <c r="C10" s="339">
        <f>IFERROR(VLOOKUP(B10,Tableau3[[NOM Prenom]:[N° Licence]],2,0),"NL")</f>
        <v>2702076</v>
      </c>
      <c r="D10" s="268"/>
      <c r="E10" s="268" t="s">
        <v>621</v>
      </c>
      <c r="F10" s="268" t="s">
        <v>533</v>
      </c>
      <c r="G10" s="268" t="s">
        <v>44</v>
      </c>
      <c r="H10" s="269">
        <v>9</v>
      </c>
      <c r="I10" s="278">
        <v>9</v>
      </c>
      <c r="J10" s="271">
        <v>1.33</v>
      </c>
      <c r="K10" s="272">
        <v>30</v>
      </c>
      <c r="L10" s="273">
        <v>2.9</v>
      </c>
      <c r="M10" s="274">
        <v>15</v>
      </c>
      <c r="N10" s="275">
        <v>7.75</v>
      </c>
      <c r="O10" s="276">
        <v>27</v>
      </c>
      <c r="P10" s="277">
        <v>81</v>
      </c>
      <c r="Q10" s="340">
        <v>4</v>
      </c>
    </row>
    <row r="11" spans="1:17" s="80" customFormat="1" ht="15" customHeight="1" x14ac:dyDescent="0.25">
      <c r="A11" s="336">
        <f t="shared" si="1"/>
        <v>7</v>
      </c>
      <c r="B11" s="339" t="str">
        <f t="shared" si="0"/>
        <v>DESMET SIMON</v>
      </c>
      <c r="C11" s="339">
        <f>IFERROR(VLOOKUP(B11,Tableau3[[NOM Prenom]:[N° Licence]],2,0),"NL")</f>
        <v>2317105</v>
      </c>
      <c r="D11" s="268"/>
      <c r="E11" s="268" t="s">
        <v>597</v>
      </c>
      <c r="F11" s="268" t="s">
        <v>550</v>
      </c>
      <c r="G11" s="268" t="s">
        <v>43</v>
      </c>
      <c r="H11" s="269">
        <v>8.9</v>
      </c>
      <c r="I11" s="278">
        <v>10</v>
      </c>
      <c r="J11" s="271">
        <v>1.32</v>
      </c>
      <c r="K11" s="272">
        <v>30</v>
      </c>
      <c r="L11" s="273">
        <v>2.7</v>
      </c>
      <c r="M11" s="274">
        <v>13</v>
      </c>
      <c r="N11" s="275">
        <v>7.5</v>
      </c>
      <c r="O11" s="276">
        <v>26</v>
      </c>
      <c r="P11" s="277">
        <v>79</v>
      </c>
      <c r="Q11" s="340">
        <v>7</v>
      </c>
    </row>
    <row r="12" spans="1:17" s="80" customFormat="1" ht="15" customHeight="1" x14ac:dyDescent="0.25">
      <c r="A12" s="336">
        <f t="shared" si="1"/>
        <v>8</v>
      </c>
      <c r="B12" s="339" t="str">
        <f t="shared" si="0"/>
        <v>HEBERT MAXENT</v>
      </c>
      <c r="C12" s="339">
        <f>IFERROR(VLOOKUP(B12,Tableau3[[NOM Prenom]:[N° Licence]],2,0),"NL")</f>
        <v>2785643</v>
      </c>
      <c r="D12" s="268"/>
      <c r="E12" s="268" t="s">
        <v>538</v>
      </c>
      <c r="F12" s="268" t="s">
        <v>603</v>
      </c>
      <c r="G12" s="268" t="s">
        <v>43</v>
      </c>
      <c r="H12" s="269">
        <v>8.8000000000000007</v>
      </c>
      <c r="I12" s="278">
        <v>11</v>
      </c>
      <c r="J12" s="271">
        <v>1.4</v>
      </c>
      <c r="K12" s="272">
        <v>26</v>
      </c>
      <c r="L12" s="273">
        <v>2.15</v>
      </c>
      <c r="M12" s="274">
        <v>7</v>
      </c>
      <c r="N12" s="275">
        <v>8.75</v>
      </c>
      <c r="O12" s="276">
        <v>31</v>
      </c>
      <c r="P12" s="277">
        <v>75</v>
      </c>
      <c r="Q12" s="340">
        <v>8</v>
      </c>
    </row>
    <row r="13" spans="1:17" s="80" customFormat="1" ht="15" customHeight="1" x14ac:dyDescent="0.25">
      <c r="A13" s="336">
        <f t="shared" si="1"/>
        <v>8</v>
      </c>
      <c r="B13" s="339" t="str">
        <f t="shared" si="0"/>
        <v>PHILIP-VOLKAERT LEOPOLD</v>
      </c>
      <c r="C13" s="339">
        <f>IFERROR(VLOOKUP(B13,Tableau3[[NOM Prenom]:[N° Licence]],2,0),"NL")</f>
        <v>2376618</v>
      </c>
      <c r="D13" s="268"/>
      <c r="E13" s="268" t="s">
        <v>616</v>
      </c>
      <c r="F13" s="268" t="s">
        <v>609</v>
      </c>
      <c r="G13" s="268" t="s">
        <v>43</v>
      </c>
      <c r="H13" s="269">
        <v>9.3000000000000007</v>
      </c>
      <c r="I13" s="278">
        <v>6</v>
      </c>
      <c r="J13" s="271">
        <v>1.31</v>
      </c>
      <c r="K13" s="272">
        <v>31</v>
      </c>
      <c r="L13" s="273">
        <v>2.7</v>
      </c>
      <c r="M13" s="274">
        <v>13</v>
      </c>
      <c r="N13" s="275">
        <v>7.25</v>
      </c>
      <c r="O13" s="276">
        <v>25</v>
      </c>
      <c r="P13" s="277">
        <v>75</v>
      </c>
      <c r="Q13" s="340">
        <v>8</v>
      </c>
    </row>
    <row r="14" spans="1:17" s="80" customFormat="1" ht="15" customHeight="1" x14ac:dyDescent="0.25">
      <c r="A14" s="336">
        <f t="shared" si="1"/>
        <v>10</v>
      </c>
      <c r="B14" s="339" t="str">
        <f t="shared" si="0"/>
        <v>GUYOT ELIOTT</v>
      </c>
      <c r="C14" s="339">
        <f>IFERROR(VLOOKUP(B14,Tableau3[[NOM Prenom]:[N° Licence]],2,0),"NL")</f>
        <v>2670096</v>
      </c>
      <c r="D14" s="268"/>
      <c r="E14" s="268" t="s">
        <v>601</v>
      </c>
      <c r="F14" s="268" t="s">
        <v>595</v>
      </c>
      <c r="G14" s="268" t="s">
        <v>43</v>
      </c>
      <c r="H14" s="269">
        <v>9.1</v>
      </c>
      <c r="I14" s="278">
        <v>8</v>
      </c>
      <c r="J14" s="271">
        <v>1.32</v>
      </c>
      <c r="K14" s="272">
        <v>30</v>
      </c>
      <c r="L14" s="273">
        <v>2.5499999999999998</v>
      </c>
      <c r="M14" s="274">
        <v>11</v>
      </c>
      <c r="N14" s="275">
        <v>7</v>
      </c>
      <c r="O14" s="276">
        <v>24</v>
      </c>
      <c r="P14" s="277">
        <v>73</v>
      </c>
      <c r="Q14" s="340">
        <v>10</v>
      </c>
    </row>
    <row r="15" spans="1:17" s="80" customFormat="1" ht="15" customHeight="1" x14ac:dyDescent="0.25">
      <c r="A15" s="336">
        <f t="shared" si="1"/>
        <v>10</v>
      </c>
      <c r="B15" s="339" t="str">
        <f t="shared" si="0"/>
        <v>PERILLAT KENZO</v>
      </c>
      <c r="C15" s="339">
        <f>IFERROR(VLOOKUP(B15,Tableau3[[NOM Prenom]:[N° Licence]],2,0),"NL")</f>
        <v>2800776</v>
      </c>
      <c r="D15" s="268"/>
      <c r="E15" s="268" t="s">
        <v>614</v>
      </c>
      <c r="F15" s="268" t="s">
        <v>615</v>
      </c>
      <c r="G15" s="268" t="s">
        <v>43</v>
      </c>
      <c r="H15" s="269">
        <v>9.1999999999999993</v>
      </c>
      <c r="I15" s="278">
        <v>7</v>
      </c>
      <c r="J15" s="271">
        <v>1.24</v>
      </c>
      <c r="K15" s="272">
        <v>34</v>
      </c>
      <c r="L15" s="273">
        <v>2</v>
      </c>
      <c r="M15" s="274">
        <v>6</v>
      </c>
      <c r="N15" s="275">
        <v>7.5</v>
      </c>
      <c r="O15" s="276">
        <v>26</v>
      </c>
      <c r="P15" s="277">
        <v>73</v>
      </c>
      <c r="Q15" s="340">
        <v>10</v>
      </c>
    </row>
    <row r="16" spans="1:17" s="80" customFormat="1" ht="15" customHeight="1" x14ac:dyDescent="0.25">
      <c r="A16" s="336">
        <f t="shared" si="1"/>
        <v>12</v>
      </c>
      <c r="B16" s="339" t="str">
        <f t="shared" si="0"/>
        <v>BEN MLOUKA SELIM</v>
      </c>
      <c r="C16" s="339">
        <f>IFERROR(VLOOKUP(B16,Tableau3[[NOM Prenom]:[N° Licence]],2,0),"NL")</f>
        <v>2373913</v>
      </c>
      <c r="D16" s="268"/>
      <c r="E16" s="268" t="s">
        <v>592</v>
      </c>
      <c r="F16" s="268" t="s">
        <v>593</v>
      </c>
      <c r="G16" s="268" t="s">
        <v>44</v>
      </c>
      <c r="H16" s="269">
        <v>8.8000000000000007</v>
      </c>
      <c r="I16" s="278">
        <v>11</v>
      </c>
      <c r="J16" s="271">
        <v>1.42</v>
      </c>
      <c r="K16" s="272">
        <v>25</v>
      </c>
      <c r="L16" s="273">
        <v>3.1</v>
      </c>
      <c r="M16" s="274">
        <v>18</v>
      </c>
      <c r="N16" s="275">
        <v>5.5</v>
      </c>
      <c r="O16" s="276">
        <v>18</v>
      </c>
      <c r="P16" s="277">
        <v>72</v>
      </c>
      <c r="Q16" s="340">
        <v>12</v>
      </c>
    </row>
    <row r="17" spans="1:17" s="80" customFormat="1" ht="15" customHeight="1" x14ac:dyDescent="0.25">
      <c r="A17" s="336">
        <f t="shared" si="1"/>
        <v>13</v>
      </c>
      <c r="B17" s="339" t="str">
        <f t="shared" si="0"/>
        <v>MORVAN MAEL</v>
      </c>
      <c r="C17" s="339">
        <f>IFERROR(VLOOKUP(B17,Tableau3[[NOM Prenom]:[N° Licence]],2,0),"NL")</f>
        <v>2682452</v>
      </c>
      <c r="D17" s="268"/>
      <c r="E17" s="268" t="s">
        <v>770</v>
      </c>
      <c r="F17" s="268" t="s">
        <v>587</v>
      </c>
      <c r="G17" s="268" t="s">
        <v>42</v>
      </c>
      <c r="H17" s="269">
        <v>9.3000000000000007</v>
      </c>
      <c r="I17" s="278">
        <v>6</v>
      </c>
      <c r="J17" s="271">
        <v>1.45</v>
      </c>
      <c r="K17" s="272">
        <v>24</v>
      </c>
      <c r="L17" s="273">
        <v>3.1</v>
      </c>
      <c r="M17" s="274">
        <v>18</v>
      </c>
      <c r="N17" s="275">
        <v>6.5</v>
      </c>
      <c r="O17" s="276">
        <v>22</v>
      </c>
      <c r="P17" s="277">
        <v>70</v>
      </c>
      <c r="Q17" s="340">
        <v>13</v>
      </c>
    </row>
    <row r="18" spans="1:17" s="80" customFormat="1" ht="15" customHeight="1" x14ac:dyDescent="0.25">
      <c r="A18" s="336">
        <f t="shared" si="1"/>
        <v>14</v>
      </c>
      <c r="B18" s="339" t="str">
        <f t="shared" si="0"/>
        <v>ALTMEYER THOMAS</v>
      </c>
      <c r="C18" s="339">
        <f>IFERROR(VLOOKUP(B18,Tableau3[[NOM Prenom]:[N° Licence]],2,0),"NL")</f>
        <v>2663768</v>
      </c>
      <c r="D18" s="268"/>
      <c r="E18" s="268" t="s">
        <v>764</v>
      </c>
      <c r="F18" s="268" t="s">
        <v>588</v>
      </c>
      <c r="G18" s="268" t="s">
        <v>42</v>
      </c>
      <c r="H18" s="269">
        <v>9.4</v>
      </c>
      <c r="I18" s="278">
        <v>5</v>
      </c>
      <c r="J18" s="271">
        <v>1.36</v>
      </c>
      <c r="K18" s="272">
        <v>28</v>
      </c>
      <c r="L18" s="273">
        <v>2.4500000000000002</v>
      </c>
      <c r="M18" s="274">
        <v>10</v>
      </c>
      <c r="N18" s="275">
        <v>7.25</v>
      </c>
      <c r="O18" s="276">
        <v>25</v>
      </c>
      <c r="P18" s="277">
        <v>68</v>
      </c>
      <c r="Q18" s="340">
        <v>14</v>
      </c>
    </row>
    <row r="19" spans="1:17" s="80" customFormat="1" ht="15" customHeight="1" x14ac:dyDescent="0.25">
      <c r="A19" s="336">
        <f t="shared" si="1"/>
        <v>15</v>
      </c>
      <c r="B19" s="339" t="str">
        <f t="shared" si="0"/>
        <v>BARTHOULOT-LASNIER JEAN</v>
      </c>
      <c r="C19" s="339">
        <f>IFERROR(VLOOKUP(B19,Tableau3[[NOM Prenom]:[N° Licence]],2,0),"NL")</f>
        <v>2698363</v>
      </c>
      <c r="D19" s="268"/>
      <c r="E19" s="268" t="s">
        <v>591</v>
      </c>
      <c r="F19" s="268" t="s">
        <v>504</v>
      </c>
      <c r="G19" s="268" t="s">
        <v>44</v>
      </c>
      <c r="H19" s="269">
        <v>9.6</v>
      </c>
      <c r="I19" s="278">
        <v>3</v>
      </c>
      <c r="J19" s="271">
        <v>1.29</v>
      </c>
      <c r="K19" s="272">
        <v>32</v>
      </c>
      <c r="L19" s="273">
        <v>2.4</v>
      </c>
      <c r="M19" s="274">
        <v>10</v>
      </c>
      <c r="N19" s="275">
        <v>6.5</v>
      </c>
      <c r="O19" s="276">
        <v>22</v>
      </c>
      <c r="P19" s="277">
        <v>67</v>
      </c>
      <c r="Q19" s="340">
        <v>15</v>
      </c>
    </row>
    <row r="20" spans="1:17" s="80" customFormat="1" ht="15" customHeight="1" x14ac:dyDescent="0.25">
      <c r="A20" s="336">
        <f t="shared" si="1"/>
        <v>15</v>
      </c>
      <c r="B20" s="339" t="str">
        <f t="shared" si="0"/>
        <v>LEFEBVRE Victoor</v>
      </c>
      <c r="C20" s="339" t="str">
        <f>IFERROR(VLOOKUP(B20,Tableau3[[NOM Prenom]:[N° Licence]],2,0),"NL")</f>
        <v>NL</v>
      </c>
      <c r="D20" s="268"/>
      <c r="E20" s="268" t="s">
        <v>748</v>
      </c>
      <c r="F20" s="268" t="s">
        <v>814</v>
      </c>
      <c r="G20" s="268" t="s">
        <v>815</v>
      </c>
      <c r="H20" s="269">
        <v>9.4</v>
      </c>
      <c r="I20" s="278">
        <v>5</v>
      </c>
      <c r="J20" s="271">
        <v>1.47</v>
      </c>
      <c r="K20" s="272">
        <v>23</v>
      </c>
      <c r="L20" s="273">
        <v>2.4</v>
      </c>
      <c r="M20" s="274">
        <v>10</v>
      </c>
      <c r="N20" s="275">
        <v>8.25</v>
      </c>
      <c r="O20" s="276">
        <v>29</v>
      </c>
      <c r="P20" s="277">
        <v>67</v>
      </c>
      <c r="Q20" s="340">
        <v>15</v>
      </c>
    </row>
    <row r="21" spans="1:17" s="80" customFormat="1" ht="15" customHeight="1" x14ac:dyDescent="0.25">
      <c r="A21" s="336">
        <f t="shared" si="1"/>
        <v>17</v>
      </c>
      <c r="B21" s="339" t="str">
        <f t="shared" si="0"/>
        <v>BLANCHARD MAXENCE</v>
      </c>
      <c r="C21" s="339" t="str">
        <f>IFERROR(VLOOKUP(B21,Tableau3[[NOM Prenom]:[N° Licence]],2,0),"NL")</f>
        <v>NL</v>
      </c>
      <c r="D21" s="268"/>
      <c r="E21" s="304" t="s">
        <v>555</v>
      </c>
      <c r="F21" s="304" t="s">
        <v>670</v>
      </c>
      <c r="G21" s="268" t="s">
        <v>45</v>
      </c>
      <c r="H21" s="269">
        <v>9.5</v>
      </c>
      <c r="I21" s="308">
        <v>4</v>
      </c>
      <c r="J21" s="271">
        <v>1.44</v>
      </c>
      <c r="K21" s="309">
        <v>24</v>
      </c>
      <c r="L21" s="273">
        <v>2.4500000000000002</v>
      </c>
      <c r="M21" s="310">
        <v>10</v>
      </c>
      <c r="N21" s="275">
        <v>7.5</v>
      </c>
      <c r="O21" s="276">
        <v>26</v>
      </c>
      <c r="P21" s="277">
        <v>64</v>
      </c>
      <c r="Q21" s="340">
        <v>17</v>
      </c>
    </row>
    <row r="22" spans="1:17" s="80" customFormat="1" ht="15" customHeight="1" x14ac:dyDescent="0.25">
      <c r="A22" s="336">
        <f t="shared" si="1"/>
        <v>18</v>
      </c>
      <c r="B22" s="339" t="str">
        <f t="shared" si="0"/>
        <v>CLEMENT THEOPHILE</v>
      </c>
      <c r="C22" s="339">
        <f>IFERROR(VLOOKUP(B22,Tableau3[[NOM Prenom]:[N° Licence]],2,0),"NL")</f>
        <v>2620752</v>
      </c>
      <c r="D22" s="268"/>
      <c r="E22" s="268" t="s">
        <v>486</v>
      </c>
      <c r="F22" s="268" t="s">
        <v>549</v>
      </c>
      <c r="G22" s="268" t="s">
        <v>44</v>
      </c>
      <c r="H22" s="269">
        <v>8.6999999999999993</v>
      </c>
      <c r="I22" s="278">
        <v>13</v>
      </c>
      <c r="J22" s="271">
        <v>1.56</v>
      </c>
      <c r="K22" s="272">
        <v>18</v>
      </c>
      <c r="L22" s="273">
        <v>2.5499999999999998</v>
      </c>
      <c r="M22" s="274">
        <v>11</v>
      </c>
      <c r="N22" s="275">
        <v>5.75</v>
      </c>
      <c r="O22" s="276">
        <v>19</v>
      </c>
      <c r="P22" s="277">
        <v>61</v>
      </c>
      <c r="Q22" s="340">
        <v>18</v>
      </c>
    </row>
    <row r="23" spans="1:17" s="80" customFormat="1" ht="15" customHeight="1" x14ac:dyDescent="0.25">
      <c r="A23" s="336">
        <f t="shared" si="1"/>
        <v>19</v>
      </c>
      <c r="B23" s="339" t="str">
        <f t="shared" si="0"/>
        <v>LAENEN MARTIN</v>
      </c>
      <c r="C23" s="339">
        <f>IFERROR(VLOOKUP(B23,Tableau3[[NOM Prenom]:[N° Licence]],2,0),"NL")</f>
        <v>2698013</v>
      </c>
      <c r="D23" s="268"/>
      <c r="E23" s="268" t="s">
        <v>606</v>
      </c>
      <c r="F23" s="268" t="s">
        <v>531</v>
      </c>
      <c r="G23" s="268" t="s">
        <v>44</v>
      </c>
      <c r="H23" s="269">
        <v>9.1</v>
      </c>
      <c r="I23" s="278">
        <v>8</v>
      </c>
      <c r="J23" s="271">
        <v>1.48</v>
      </c>
      <c r="K23" s="272">
        <v>22</v>
      </c>
      <c r="L23" s="273">
        <v>2.4</v>
      </c>
      <c r="M23" s="274">
        <v>10</v>
      </c>
      <c r="N23" s="275">
        <v>6</v>
      </c>
      <c r="O23" s="276">
        <v>20</v>
      </c>
      <c r="P23" s="277">
        <v>60</v>
      </c>
      <c r="Q23" s="340">
        <v>19</v>
      </c>
    </row>
    <row r="24" spans="1:17" s="80" customFormat="1" ht="15" customHeight="1" x14ac:dyDescent="0.25">
      <c r="A24" s="336">
        <f t="shared" si="1"/>
        <v>20</v>
      </c>
      <c r="B24" s="339" t="str">
        <f t="shared" si="0"/>
        <v>CIRON GABRIEL</v>
      </c>
      <c r="C24" s="339">
        <f>IFERROR(VLOOKUP(B24,Tableau3[[NOM Prenom]:[N° Licence]],2,0),"NL")</f>
        <v>2488960</v>
      </c>
      <c r="D24" s="268"/>
      <c r="E24" s="268" t="s">
        <v>596</v>
      </c>
      <c r="F24" s="268" t="s">
        <v>530</v>
      </c>
      <c r="G24" s="268" t="s">
        <v>44</v>
      </c>
      <c r="H24" s="269">
        <v>9.6</v>
      </c>
      <c r="I24" s="278">
        <v>3</v>
      </c>
      <c r="J24" s="271">
        <v>1.51</v>
      </c>
      <c r="K24" s="272">
        <v>21</v>
      </c>
      <c r="L24" s="273">
        <v>2.75</v>
      </c>
      <c r="M24" s="274">
        <v>13</v>
      </c>
      <c r="N24" s="275">
        <v>6.5</v>
      </c>
      <c r="O24" s="276">
        <v>22</v>
      </c>
      <c r="P24" s="277">
        <v>59</v>
      </c>
      <c r="Q24" s="340">
        <v>20</v>
      </c>
    </row>
    <row r="25" spans="1:17" s="80" customFormat="1" ht="15" customHeight="1" x14ac:dyDescent="0.25">
      <c r="A25" s="336">
        <f t="shared" si="1"/>
        <v>21</v>
      </c>
      <c r="B25" s="339" t="str">
        <f t="shared" si="0"/>
        <v>SAINT-JUST LOUIS</v>
      </c>
      <c r="C25" s="339">
        <f>IFERROR(VLOOKUP(B25,Tableau3[[NOM Prenom]:[N° Licence]],2,0),"NL")</f>
        <v>2526458</v>
      </c>
      <c r="D25" s="268"/>
      <c r="E25" s="268" t="s">
        <v>620</v>
      </c>
      <c r="F25" s="268" t="s">
        <v>539</v>
      </c>
      <c r="G25" s="268" t="s">
        <v>44</v>
      </c>
      <c r="H25" s="269">
        <v>9.9</v>
      </c>
      <c r="I25" s="278">
        <v>1</v>
      </c>
      <c r="J25" s="271">
        <v>1.45</v>
      </c>
      <c r="K25" s="272">
        <v>24</v>
      </c>
      <c r="L25" s="273">
        <v>2.6</v>
      </c>
      <c r="M25" s="274">
        <v>12</v>
      </c>
      <c r="N25" s="275">
        <v>6.25</v>
      </c>
      <c r="O25" s="276">
        <v>21</v>
      </c>
      <c r="P25" s="277">
        <v>58</v>
      </c>
      <c r="Q25" s="340">
        <v>21</v>
      </c>
    </row>
    <row r="26" spans="1:17" s="80" customFormat="1" ht="15" customHeight="1" x14ac:dyDescent="0.25">
      <c r="A26" s="336">
        <f t="shared" si="1"/>
        <v>22</v>
      </c>
      <c r="B26" s="339" t="str">
        <f t="shared" si="0"/>
        <v>WESTLAND SACHA</v>
      </c>
      <c r="C26" s="339">
        <f>IFERROR(VLOOKUP(B26,Tableau3[[NOM Prenom]:[N° Licence]],2,0),"NL")</f>
        <v>2802703</v>
      </c>
      <c r="D26" s="268"/>
      <c r="E26" s="268" t="s">
        <v>771</v>
      </c>
      <c r="F26" s="268" t="s">
        <v>542</v>
      </c>
      <c r="G26" s="268" t="s">
        <v>42</v>
      </c>
      <c r="H26" s="269">
        <v>10.1</v>
      </c>
      <c r="I26" s="278">
        <v>1</v>
      </c>
      <c r="J26" s="271">
        <v>1.45</v>
      </c>
      <c r="K26" s="272">
        <v>24</v>
      </c>
      <c r="L26" s="273">
        <v>2.2999999999999998</v>
      </c>
      <c r="M26" s="274">
        <v>9</v>
      </c>
      <c r="N26" s="275">
        <v>6.25</v>
      </c>
      <c r="O26" s="276">
        <v>21</v>
      </c>
      <c r="P26" s="277">
        <v>55</v>
      </c>
      <c r="Q26" s="340">
        <v>22</v>
      </c>
    </row>
    <row r="27" spans="1:17" s="80" customFormat="1" ht="15" customHeight="1" x14ac:dyDescent="0.25">
      <c r="A27" s="336">
        <f t="shared" si="1"/>
        <v>23</v>
      </c>
      <c r="B27" s="339" t="str">
        <f t="shared" si="0"/>
        <v>MAHMOUDI Amine</v>
      </c>
      <c r="C27" s="339" t="str">
        <f>IFERROR(VLOOKUP(B27,Tableau3[[NOM Prenom]:[N° Licence]],2,0),"NL")</f>
        <v>NL</v>
      </c>
      <c r="D27" s="268"/>
      <c r="E27" s="268" t="s">
        <v>816</v>
      </c>
      <c r="F27" s="268" t="s">
        <v>817</v>
      </c>
      <c r="G27" s="268" t="s">
        <v>42</v>
      </c>
      <c r="H27" s="269">
        <v>10</v>
      </c>
      <c r="I27" s="278">
        <v>1</v>
      </c>
      <c r="J27" s="271">
        <v>1.51</v>
      </c>
      <c r="K27" s="272">
        <v>21</v>
      </c>
      <c r="L27" s="273">
        <v>2.15</v>
      </c>
      <c r="M27" s="274">
        <v>7</v>
      </c>
      <c r="N27" s="275">
        <v>6.75</v>
      </c>
      <c r="O27" s="276">
        <v>23</v>
      </c>
      <c r="P27" s="277">
        <v>52</v>
      </c>
      <c r="Q27" s="340">
        <v>23</v>
      </c>
    </row>
    <row r="28" spans="1:17" s="80" customFormat="1" ht="15" customHeight="1" x14ac:dyDescent="0.25">
      <c r="A28" s="336">
        <f t="shared" si="1"/>
        <v>24</v>
      </c>
      <c r="B28" s="339" t="str">
        <f t="shared" si="0"/>
        <v>AUTIN MARCEAU</v>
      </c>
      <c r="C28" s="339">
        <f>IFERROR(VLOOKUP(B28,Tableau3[[NOM Prenom]:[N° Licence]],2,0),"NL")</f>
        <v>2683605</v>
      </c>
      <c r="D28" s="268"/>
      <c r="E28" s="268" t="s">
        <v>589</v>
      </c>
      <c r="F28" s="268" t="s">
        <v>553</v>
      </c>
      <c r="G28" s="268" t="s">
        <v>43</v>
      </c>
      <c r="H28" s="269">
        <v>9.6</v>
      </c>
      <c r="I28" s="278">
        <v>3</v>
      </c>
      <c r="J28" s="271">
        <v>1.46</v>
      </c>
      <c r="K28" s="272">
        <v>23</v>
      </c>
      <c r="L28" s="273">
        <v>2.5</v>
      </c>
      <c r="M28" s="274">
        <v>11</v>
      </c>
      <c r="N28" s="275">
        <v>4.5</v>
      </c>
      <c r="O28" s="276">
        <v>14</v>
      </c>
      <c r="P28" s="277">
        <v>51</v>
      </c>
      <c r="Q28" s="340">
        <v>24</v>
      </c>
    </row>
    <row r="29" spans="1:17" s="80" customFormat="1" ht="15" customHeight="1" x14ac:dyDescent="0.25">
      <c r="A29" s="336">
        <f t="shared" si="1"/>
        <v>24</v>
      </c>
      <c r="B29" s="339" t="str">
        <f t="shared" si="0"/>
        <v>KOUGNON CHRIST-ELIAKIM</v>
      </c>
      <c r="C29" s="339">
        <f>IFERROR(VLOOKUP(B29,Tableau3[[NOM Prenom]:[N° Licence]],2,0),"NL")</f>
        <v>2785681</v>
      </c>
      <c r="D29" s="268"/>
      <c r="E29" s="268" t="s">
        <v>604</v>
      </c>
      <c r="F29" s="268" t="s">
        <v>605</v>
      </c>
      <c r="G29" s="268" t="s">
        <v>43</v>
      </c>
      <c r="H29" s="269">
        <v>9.1</v>
      </c>
      <c r="I29" s="278">
        <v>8</v>
      </c>
      <c r="J29" s="271">
        <v>2.0299999999999998</v>
      </c>
      <c r="K29" s="272">
        <v>15</v>
      </c>
      <c r="L29" s="273">
        <v>2.2999999999999998</v>
      </c>
      <c r="M29" s="274">
        <v>9</v>
      </c>
      <c r="N29" s="275">
        <v>5.75</v>
      </c>
      <c r="O29" s="276">
        <v>19</v>
      </c>
      <c r="P29" s="277">
        <v>51</v>
      </c>
      <c r="Q29" s="340">
        <v>24</v>
      </c>
    </row>
    <row r="30" spans="1:17" s="80" customFormat="1" ht="15" customHeight="1" x14ac:dyDescent="0.25">
      <c r="A30" s="336">
        <f t="shared" si="1"/>
        <v>26</v>
      </c>
      <c r="B30" s="339" t="str">
        <f t="shared" si="0"/>
        <v>PEIXOTO PAOLO</v>
      </c>
      <c r="C30" s="339" t="str">
        <f>IFERROR(VLOOKUP(B30,Tableau3[[NOM Prenom]:[N° Licence]],2,0),"NL")</f>
        <v>NL</v>
      </c>
      <c r="D30" s="268"/>
      <c r="E30" s="304" t="s">
        <v>800</v>
      </c>
      <c r="F30" s="304" t="s">
        <v>801</v>
      </c>
      <c r="G30" s="268" t="s">
        <v>45</v>
      </c>
      <c r="H30" s="269">
        <v>9.8000000000000007</v>
      </c>
      <c r="I30" s="308">
        <v>1</v>
      </c>
      <c r="J30" s="271">
        <v>1.43</v>
      </c>
      <c r="K30" s="309">
        <v>25</v>
      </c>
      <c r="L30" s="273">
        <v>2.0499999999999998</v>
      </c>
      <c r="M30" s="310">
        <v>6</v>
      </c>
      <c r="N30" s="275">
        <v>4.5</v>
      </c>
      <c r="O30" s="276">
        <v>14</v>
      </c>
      <c r="P30" s="277">
        <v>46</v>
      </c>
      <c r="Q30" s="340">
        <v>26</v>
      </c>
    </row>
    <row r="31" spans="1:17" s="80" customFormat="1" ht="15" customHeight="1" x14ac:dyDescent="0.25">
      <c r="A31" s="336">
        <f t="shared" si="1"/>
        <v>27</v>
      </c>
      <c r="B31" s="339" t="str">
        <f t="shared" si="0"/>
        <v>BEHENGARAY Simon</v>
      </c>
      <c r="C31" s="339" t="str">
        <f>IFERROR(VLOOKUP(B31,Tableau3[[NOM Prenom]:[N° Licence]],2,0),"NL")</f>
        <v>NL</v>
      </c>
      <c r="D31" s="268"/>
      <c r="E31" s="268" t="s">
        <v>818</v>
      </c>
      <c r="F31" s="268" t="s">
        <v>819</v>
      </c>
      <c r="G31" s="268" t="s">
        <v>815</v>
      </c>
      <c r="H31" s="269">
        <v>10.6</v>
      </c>
      <c r="I31" s="278">
        <v>1</v>
      </c>
      <c r="J31" s="271">
        <v>2.0099999999999998</v>
      </c>
      <c r="K31" s="272">
        <v>16</v>
      </c>
      <c r="L31" s="273">
        <v>2.2000000000000002</v>
      </c>
      <c r="M31" s="274">
        <v>8</v>
      </c>
      <c r="N31" s="275">
        <v>5.75</v>
      </c>
      <c r="O31" s="276">
        <v>19</v>
      </c>
      <c r="P31" s="277">
        <v>44</v>
      </c>
      <c r="Q31" s="340">
        <v>27</v>
      </c>
    </row>
    <row r="32" spans="1:17" s="80" customFormat="1" ht="15" customHeight="1" x14ac:dyDescent="0.25">
      <c r="A32" s="336">
        <f t="shared" si="1"/>
        <v>28</v>
      </c>
      <c r="B32" s="339" t="str">
        <f t="shared" si="0"/>
        <v>LEMELLE HUGO</v>
      </c>
      <c r="C32" s="339">
        <f>IFERROR(VLOOKUP(B32,Tableau3[[NOM Prenom]:[N° Licence]],2,0),"NL")</f>
        <v>2800253</v>
      </c>
      <c r="D32" s="268"/>
      <c r="E32" s="268" t="s">
        <v>769</v>
      </c>
      <c r="F32" s="268" t="s">
        <v>547</v>
      </c>
      <c r="G32" s="268" t="s">
        <v>42</v>
      </c>
      <c r="H32" s="269">
        <v>10.3</v>
      </c>
      <c r="I32" s="278">
        <v>1</v>
      </c>
      <c r="J32" s="271">
        <v>1.43</v>
      </c>
      <c r="K32" s="272">
        <v>25</v>
      </c>
      <c r="L32" s="273">
        <v>1.6</v>
      </c>
      <c r="M32" s="274">
        <v>2</v>
      </c>
      <c r="N32" s="275">
        <v>4.75</v>
      </c>
      <c r="O32" s="276">
        <v>15</v>
      </c>
      <c r="P32" s="277">
        <v>43</v>
      </c>
      <c r="Q32" s="340">
        <v>28</v>
      </c>
    </row>
    <row r="33" spans="1:17" s="80" customFormat="1" ht="15" customHeight="1" x14ac:dyDescent="0.25">
      <c r="A33" s="336">
        <f t="shared" si="1"/>
        <v>28</v>
      </c>
      <c r="B33" s="339" t="str">
        <f t="shared" si="0"/>
        <v>RUIZ AXEL</v>
      </c>
      <c r="C33" s="339">
        <f>IFERROR(VLOOKUP(B33,Tableau3[[NOM Prenom]:[N° Licence]],2,0),"NL")</f>
        <v>2698011</v>
      </c>
      <c r="D33" s="268"/>
      <c r="E33" s="268" t="s">
        <v>618</v>
      </c>
      <c r="F33" s="268" t="s">
        <v>619</v>
      </c>
      <c r="G33" s="268" t="s">
        <v>44</v>
      </c>
      <c r="H33" s="269">
        <v>10</v>
      </c>
      <c r="I33" s="278">
        <v>1</v>
      </c>
      <c r="J33" s="271">
        <v>1.56</v>
      </c>
      <c r="K33" s="272">
        <v>18</v>
      </c>
      <c r="L33" s="273">
        <v>2.2999999999999998</v>
      </c>
      <c r="M33" s="274">
        <v>9</v>
      </c>
      <c r="N33" s="275">
        <v>4.75</v>
      </c>
      <c r="O33" s="276">
        <v>15</v>
      </c>
      <c r="P33" s="277">
        <v>43</v>
      </c>
      <c r="Q33" s="340">
        <v>28</v>
      </c>
    </row>
    <row r="34" spans="1:17" s="80" customFormat="1" ht="15" customHeight="1" x14ac:dyDescent="0.25">
      <c r="A34" s="336">
        <f t="shared" si="1"/>
        <v>30</v>
      </c>
      <c r="B34" s="339" t="str">
        <f t="shared" si="0"/>
        <v>CHIKHI Naïm</v>
      </c>
      <c r="C34" s="339" t="str">
        <f>IFERROR(VLOOKUP(B34,Tableau3[[NOM Prenom]:[N° Licence]],2,0),"NL")</f>
        <v>NL</v>
      </c>
      <c r="D34" s="268"/>
      <c r="E34" s="268" t="s">
        <v>820</v>
      </c>
      <c r="F34" s="268" t="s">
        <v>821</v>
      </c>
      <c r="G34" s="268" t="s">
        <v>42</v>
      </c>
      <c r="H34" s="269">
        <v>10.3</v>
      </c>
      <c r="I34" s="278">
        <v>1</v>
      </c>
      <c r="J34" s="271">
        <v>1.47</v>
      </c>
      <c r="K34" s="272">
        <v>23</v>
      </c>
      <c r="L34" s="273">
        <v>1.6</v>
      </c>
      <c r="M34" s="274">
        <v>2</v>
      </c>
      <c r="N34" s="275">
        <v>5</v>
      </c>
      <c r="O34" s="276">
        <v>16</v>
      </c>
      <c r="P34" s="277">
        <v>42</v>
      </c>
      <c r="Q34" s="340">
        <v>30</v>
      </c>
    </row>
    <row r="35" spans="1:17" s="80" customFormat="1" ht="15" customHeight="1" x14ac:dyDescent="0.25">
      <c r="A35" s="336">
        <f t="shared" si="1"/>
        <v>31</v>
      </c>
      <c r="B35" s="339" t="str">
        <f t="shared" si="0"/>
        <v>Auger benvenuto Marius</v>
      </c>
      <c r="C35" s="339">
        <f>IFERROR(VLOOKUP(B35,Tableau3[[NOM Prenom]:[N° Licence]],2,0),"NL")</f>
        <v>2765289</v>
      </c>
      <c r="D35" s="268"/>
      <c r="E35" s="268" t="s">
        <v>765</v>
      </c>
      <c r="F35" s="268" t="s">
        <v>766</v>
      </c>
      <c r="G35" s="268" t="s">
        <v>42</v>
      </c>
      <c r="H35" s="269">
        <v>10.4</v>
      </c>
      <c r="I35" s="278">
        <v>1</v>
      </c>
      <c r="J35" s="271">
        <v>1.58</v>
      </c>
      <c r="K35" s="272">
        <v>17</v>
      </c>
      <c r="L35" s="273">
        <v>2.5499999999999998</v>
      </c>
      <c r="M35" s="274">
        <v>11</v>
      </c>
      <c r="N35" s="275">
        <v>3.75</v>
      </c>
      <c r="O35" s="276">
        <v>11</v>
      </c>
      <c r="P35" s="277">
        <v>40</v>
      </c>
      <c r="Q35" s="340">
        <v>31</v>
      </c>
    </row>
    <row r="36" spans="1:17" s="80" customFormat="1" ht="15" customHeight="1" x14ac:dyDescent="0.25">
      <c r="A36" s="336">
        <f t="shared" si="1"/>
        <v>32</v>
      </c>
      <c r="B36" s="339" t="str">
        <f t="shared" si="0"/>
        <v>BERNARDIN JAMES</v>
      </c>
      <c r="C36" s="339">
        <f>IFERROR(VLOOKUP(B36,Tableau3[[NOM Prenom]:[N° Licence]],2,0),"NL")</f>
        <v>2676810</v>
      </c>
      <c r="D36" s="268"/>
      <c r="E36" s="268" t="s">
        <v>767</v>
      </c>
      <c r="F36" s="268" t="s">
        <v>768</v>
      </c>
      <c r="G36" s="268" t="s">
        <v>42</v>
      </c>
      <c r="H36" s="269">
        <v>10.199999999999999</v>
      </c>
      <c r="I36" s="278">
        <v>1</v>
      </c>
      <c r="J36" s="271">
        <v>2.17</v>
      </c>
      <c r="K36" s="272">
        <v>8</v>
      </c>
      <c r="L36" s="273">
        <v>2.2000000000000002</v>
      </c>
      <c r="M36" s="274">
        <v>8</v>
      </c>
      <c r="N36" s="275">
        <v>5</v>
      </c>
      <c r="O36" s="276">
        <v>16</v>
      </c>
      <c r="P36" s="277">
        <v>33</v>
      </c>
      <c r="Q36" s="340">
        <v>32</v>
      </c>
    </row>
    <row r="37" spans="1:17" s="80" customFormat="1" ht="15" customHeight="1" x14ac:dyDescent="0.25">
      <c r="A37" s="336">
        <f t="shared" si="1"/>
        <v>33</v>
      </c>
      <c r="B37" s="339" t="str">
        <f t="shared" ref="B37:B38" si="2">E37&amp;" "&amp;F37</f>
        <v>HARANT LEO</v>
      </c>
      <c r="C37" s="339">
        <f>IFERROR(VLOOKUP(B37,Tableau3[[NOM Prenom]:[N° Licence]],2,0),"NL")</f>
        <v>2666957</v>
      </c>
      <c r="D37" s="268"/>
      <c r="E37" s="268" t="s">
        <v>602</v>
      </c>
      <c r="F37" s="268" t="s">
        <v>594</v>
      </c>
      <c r="G37" s="268" t="s">
        <v>43</v>
      </c>
      <c r="H37" s="269">
        <v>10.4</v>
      </c>
      <c r="I37" s="278">
        <v>1</v>
      </c>
      <c r="J37" s="271">
        <v>2.09</v>
      </c>
      <c r="K37" s="272">
        <v>12</v>
      </c>
      <c r="L37" s="273">
        <v>1.65</v>
      </c>
      <c r="M37" s="274">
        <v>2</v>
      </c>
      <c r="N37" s="275">
        <v>4.25</v>
      </c>
      <c r="O37" s="276">
        <v>13</v>
      </c>
      <c r="P37" s="277">
        <v>28</v>
      </c>
      <c r="Q37" s="340">
        <v>33</v>
      </c>
    </row>
    <row r="38" spans="1:17" s="80" customFormat="1" ht="15" customHeight="1" x14ac:dyDescent="0.25">
      <c r="A38" s="336">
        <f t="shared" si="1"/>
        <v>34</v>
      </c>
      <c r="B38" s="339" t="str">
        <f t="shared" si="2"/>
        <v>DEVILLIERS NATHANAEL</v>
      </c>
      <c r="C38" s="339">
        <f>IFERROR(VLOOKUP(B38,Tableau3[[NOM Prenom]:[N° Licence]],2,0),"NL")</f>
        <v>2788275</v>
      </c>
      <c r="D38" s="268"/>
      <c r="E38" s="268" t="s">
        <v>598</v>
      </c>
      <c r="F38" s="268" t="s">
        <v>590</v>
      </c>
      <c r="G38" s="268" t="s">
        <v>43</v>
      </c>
      <c r="H38" s="269"/>
      <c r="I38" s="278">
        <v>1</v>
      </c>
      <c r="J38" s="271"/>
      <c r="K38" s="272">
        <v>1</v>
      </c>
      <c r="L38" s="273">
        <v>1.6</v>
      </c>
      <c r="M38" s="274">
        <v>2</v>
      </c>
      <c r="N38" s="275">
        <v>4.75</v>
      </c>
      <c r="O38" s="276">
        <v>15</v>
      </c>
      <c r="P38" s="277">
        <v>19</v>
      </c>
      <c r="Q38" s="340">
        <v>34</v>
      </c>
    </row>
  </sheetData>
  <sortState xmlns:xlrd2="http://schemas.microsoft.com/office/spreadsheetml/2017/richdata2" ref="B5:Q38">
    <sortCondition descending="1" ref="Q5:Q38"/>
  </sortState>
  <phoneticPr fontId="72" type="noConversion"/>
  <conditionalFormatting sqref="I5:I38 K5:K38 M5:M38 O5:O38">
    <cfRule type="cellIs" dxfId="1" priority="1" operator="equal">
      <formula>40</formula>
    </cfRule>
  </conditionalFormatting>
  <printOptions horizontalCentered="1" verticalCentered="1"/>
  <pageMargins left="0.43307086614173229" right="0.43307086614173229" top="0.59055118110236227" bottom="0.59055118110236227" header="0.51181102362204722" footer="0.31496062992125984"/>
  <pageSetup paperSize="9" fitToHeight="0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5" tint="0.59999389629810485"/>
    <pageSetUpPr fitToPage="1"/>
  </sheetPr>
  <dimension ref="A1:R33"/>
  <sheetViews>
    <sheetView workbookViewId="0">
      <selection activeCell="F20" sqref="F20"/>
    </sheetView>
  </sheetViews>
  <sheetFormatPr baseColWidth="10" defaultColWidth="11.44140625" defaultRowHeight="15.6" x14ac:dyDescent="0.3"/>
  <cols>
    <col min="1" max="1" width="7.33203125" style="72" customWidth="1"/>
    <col min="2" max="2" width="24.88671875" style="72" hidden="1" customWidth="1"/>
    <col min="3" max="3" width="13" style="72" hidden="1" customWidth="1"/>
    <col min="4" max="4" width="6.44140625" style="72" customWidth="1"/>
    <col min="5" max="5" width="29" style="1" customWidth="1"/>
    <col min="6" max="6" width="15.88671875" style="1" customWidth="1"/>
    <col min="7" max="7" width="12.33203125" style="1" customWidth="1"/>
    <col min="8" max="8" width="7.6640625" style="71" customWidth="1"/>
    <col min="9" max="9" width="7.6640625" style="61" customWidth="1"/>
    <col min="10" max="10" width="8" style="71" customWidth="1"/>
    <col min="11" max="11" width="7.6640625" style="61" customWidth="1"/>
    <col min="12" max="12" width="8" style="71" customWidth="1"/>
    <col min="13" max="13" width="7.6640625" style="61" customWidth="1"/>
    <col min="14" max="14" width="8" style="71" customWidth="1"/>
    <col min="15" max="15" width="7.6640625" style="61" customWidth="1"/>
    <col min="16" max="16" width="9.33203125" style="64" customWidth="1"/>
    <col min="17" max="17" width="7.44140625" style="72" customWidth="1"/>
    <col min="18" max="16384" width="11.44140625" style="1"/>
  </cols>
  <sheetData>
    <row r="1" spans="1:18" ht="17.100000000000001" customHeight="1" thickBot="1" x14ac:dyDescent="0.35">
      <c r="A1" s="220"/>
      <c r="B1" s="234"/>
      <c r="C1" s="234"/>
      <c r="D1" s="234"/>
      <c r="E1" s="233" t="s">
        <v>822</v>
      </c>
      <c r="F1" s="221"/>
      <c r="G1" s="221"/>
      <c r="H1" s="222"/>
      <c r="I1" s="223"/>
      <c r="J1" s="222"/>
      <c r="K1" s="223"/>
      <c r="L1" s="222"/>
      <c r="M1" s="223"/>
      <c r="N1" s="222"/>
      <c r="O1" s="223"/>
      <c r="P1" s="221"/>
      <c r="Q1" s="224"/>
    </row>
    <row r="2" spans="1:18" ht="15" customHeight="1" thickBot="1" x14ac:dyDescent="0.35">
      <c r="A2" s="225">
        <f>Q2</f>
        <v>29</v>
      </c>
      <c r="B2" s="230"/>
      <c r="C2" s="230"/>
      <c r="D2" s="230"/>
      <c r="P2" s="62" t="s">
        <v>1</v>
      </c>
      <c r="Q2" s="226">
        <f>COUNTIF(Q5:Q40,"&gt;0")</f>
        <v>29</v>
      </c>
    </row>
    <row r="3" spans="1:18" s="3" customFormat="1" ht="15.9" customHeight="1" thickBot="1" x14ac:dyDescent="0.35">
      <c r="A3" s="50" t="s">
        <v>8</v>
      </c>
      <c r="B3" s="72"/>
      <c r="C3" s="72"/>
      <c r="D3" s="72"/>
      <c r="H3" s="235" t="s">
        <v>803</v>
      </c>
      <c r="I3" s="236"/>
      <c r="J3" s="237" t="s">
        <v>804</v>
      </c>
      <c r="K3" s="238"/>
      <c r="L3" s="239" t="s">
        <v>802</v>
      </c>
      <c r="M3" s="240"/>
      <c r="N3" s="241" t="s">
        <v>626</v>
      </c>
      <c r="O3" s="242"/>
      <c r="P3" s="36" t="s">
        <v>7</v>
      </c>
      <c r="Q3" s="50" t="s">
        <v>8</v>
      </c>
    </row>
    <row r="4" spans="1:18" s="80" customFormat="1" ht="15" customHeight="1" x14ac:dyDescent="0.3">
      <c r="A4" s="319" t="s">
        <v>8</v>
      </c>
      <c r="B4" s="320" t="s">
        <v>54</v>
      </c>
      <c r="C4" s="320" t="s">
        <v>55</v>
      </c>
      <c r="D4" s="287" t="s">
        <v>628</v>
      </c>
      <c r="E4" s="288" t="s">
        <v>2</v>
      </c>
      <c r="F4" s="245" t="s">
        <v>3</v>
      </c>
      <c r="G4" s="289" t="s">
        <v>4</v>
      </c>
      <c r="H4" s="258" t="s">
        <v>9</v>
      </c>
      <c r="I4" s="259" t="s">
        <v>10</v>
      </c>
      <c r="J4" s="260" t="s">
        <v>56</v>
      </c>
      <c r="K4" s="261" t="s">
        <v>57</v>
      </c>
      <c r="L4" s="262" t="s">
        <v>58</v>
      </c>
      <c r="M4" s="263" t="s">
        <v>59</v>
      </c>
      <c r="N4" s="264" t="s">
        <v>60</v>
      </c>
      <c r="O4" s="265" t="s">
        <v>61</v>
      </c>
      <c r="P4" s="266" t="s">
        <v>7</v>
      </c>
      <c r="Q4" s="290" t="s">
        <v>629</v>
      </c>
    </row>
    <row r="5" spans="1:18" s="80" customFormat="1" ht="15" customHeight="1" x14ac:dyDescent="0.3">
      <c r="A5" s="336">
        <f t="shared" ref="A5:A33" si="0">Q5</f>
        <v>1</v>
      </c>
      <c r="B5" s="277" t="str">
        <f t="shared" ref="B5:B33" si="1">E5&amp;" "&amp;F5</f>
        <v>GBOHO ZELIE</v>
      </c>
      <c r="C5" s="277">
        <f>IFERROR(VLOOKUP(B5,Tableau3[[NOM Prenom]:[N° Licence]],2,0),"NL")</f>
        <v>2526509</v>
      </c>
      <c r="D5" s="337"/>
      <c r="E5" s="268" t="s">
        <v>496</v>
      </c>
      <c r="F5" s="268" t="s">
        <v>497</v>
      </c>
      <c r="G5" s="268" t="s">
        <v>44</v>
      </c>
      <c r="H5" s="269">
        <v>8.1999999999999993</v>
      </c>
      <c r="I5" s="278">
        <v>23</v>
      </c>
      <c r="J5" s="271">
        <v>1.32</v>
      </c>
      <c r="K5" s="272">
        <v>30</v>
      </c>
      <c r="L5" s="273">
        <v>2.9</v>
      </c>
      <c r="M5" s="274">
        <v>15</v>
      </c>
      <c r="N5" s="275">
        <v>8</v>
      </c>
      <c r="O5" s="276">
        <v>28</v>
      </c>
      <c r="P5" s="277">
        <v>96</v>
      </c>
      <c r="Q5" s="336">
        <v>1</v>
      </c>
    </row>
    <row r="6" spans="1:18" s="80" customFormat="1" ht="15" customHeight="1" x14ac:dyDescent="0.25">
      <c r="A6" s="336">
        <f t="shared" si="0"/>
        <v>2</v>
      </c>
      <c r="B6" s="277" t="str">
        <f t="shared" si="1"/>
        <v>BONDEL INAYA</v>
      </c>
      <c r="C6" s="277">
        <f>IFERROR(VLOOKUP(B6,Tableau3[[NOM Prenom]:[N° Licence]],2,0),"NL")</f>
        <v>2709764</v>
      </c>
      <c r="D6" s="336"/>
      <c r="E6" s="268" t="s">
        <v>773</v>
      </c>
      <c r="F6" s="268" t="s">
        <v>485</v>
      </c>
      <c r="G6" s="268" t="s">
        <v>42</v>
      </c>
      <c r="H6" s="269">
        <v>8.5</v>
      </c>
      <c r="I6" s="278">
        <v>17</v>
      </c>
      <c r="J6" s="271">
        <v>1.26</v>
      </c>
      <c r="K6" s="272">
        <v>33</v>
      </c>
      <c r="L6" s="273">
        <v>3</v>
      </c>
      <c r="M6" s="274">
        <v>16</v>
      </c>
      <c r="N6" s="275">
        <v>7.75</v>
      </c>
      <c r="O6" s="276">
        <v>27</v>
      </c>
      <c r="P6" s="277">
        <v>93</v>
      </c>
      <c r="Q6" s="336">
        <v>2</v>
      </c>
    </row>
    <row r="7" spans="1:18" s="80" customFormat="1" ht="15" customHeight="1" x14ac:dyDescent="0.25">
      <c r="A7" s="336">
        <f t="shared" si="0"/>
        <v>3</v>
      </c>
      <c r="B7" s="277" t="str">
        <f t="shared" si="1"/>
        <v>WIMMER ADELE</v>
      </c>
      <c r="C7" s="277">
        <f>IFERROR(VLOOKUP(B7,Tableau3[[NOM Prenom]:[N° Licence]],2,0),"NL")</f>
        <v>2777859</v>
      </c>
      <c r="D7" s="336"/>
      <c r="E7" s="268" t="s">
        <v>527</v>
      </c>
      <c r="F7" s="268" t="s">
        <v>487</v>
      </c>
      <c r="G7" s="268" t="s">
        <v>43</v>
      </c>
      <c r="H7" s="269">
        <v>8.9</v>
      </c>
      <c r="I7" s="278">
        <v>10</v>
      </c>
      <c r="J7" s="271">
        <v>1.28</v>
      </c>
      <c r="K7" s="272">
        <v>32</v>
      </c>
      <c r="L7" s="273">
        <v>2.65</v>
      </c>
      <c r="M7" s="274">
        <v>12</v>
      </c>
      <c r="N7" s="275">
        <v>7.5</v>
      </c>
      <c r="O7" s="276">
        <v>26</v>
      </c>
      <c r="P7" s="277">
        <v>80</v>
      </c>
      <c r="Q7" s="336">
        <v>3</v>
      </c>
      <c r="R7" s="4"/>
    </row>
    <row r="8" spans="1:18" s="80" customFormat="1" ht="15" customHeight="1" x14ac:dyDescent="0.3">
      <c r="A8" s="336">
        <f t="shared" si="0"/>
        <v>4</v>
      </c>
      <c r="B8" s="277" t="str">
        <f t="shared" si="1"/>
        <v>BEDOUELLE LEIA</v>
      </c>
      <c r="C8" s="277">
        <f>IFERROR(VLOOKUP(B8,Tableau3[[NOM Prenom]:[N° Licence]],2,0),"NL")</f>
        <v>2578351</v>
      </c>
      <c r="D8" s="337"/>
      <c r="E8" s="268" t="s">
        <v>478</v>
      </c>
      <c r="F8" s="268" t="s">
        <v>479</v>
      </c>
      <c r="G8" s="268" t="s">
        <v>43</v>
      </c>
      <c r="H8" s="269">
        <v>9.4</v>
      </c>
      <c r="I8" s="278">
        <v>5</v>
      </c>
      <c r="J8" s="271">
        <v>1.4</v>
      </c>
      <c r="K8" s="272">
        <v>26</v>
      </c>
      <c r="L8" s="273">
        <v>2.5</v>
      </c>
      <c r="M8" s="274">
        <v>11</v>
      </c>
      <c r="N8" s="275">
        <v>7.25</v>
      </c>
      <c r="O8" s="276">
        <v>25</v>
      </c>
      <c r="P8" s="277">
        <v>67</v>
      </c>
      <c r="Q8" s="336">
        <v>4</v>
      </c>
    </row>
    <row r="9" spans="1:18" s="80" customFormat="1" ht="15" customHeight="1" x14ac:dyDescent="0.25">
      <c r="A9" s="336">
        <f t="shared" si="0"/>
        <v>4</v>
      </c>
      <c r="B9" s="277" t="str">
        <f t="shared" si="1"/>
        <v>SOLER COLINE</v>
      </c>
      <c r="C9" s="277">
        <f>IFERROR(VLOOKUP(B9,Tableau3[[NOM Prenom]:[N° Licence]],2,0),"NL")</f>
        <v>2808754</v>
      </c>
      <c r="D9" s="336"/>
      <c r="E9" s="268" t="s">
        <v>521</v>
      </c>
      <c r="F9" s="268" t="s">
        <v>522</v>
      </c>
      <c r="G9" s="268" t="s">
        <v>44</v>
      </c>
      <c r="H9" s="269">
        <v>9.1</v>
      </c>
      <c r="I9" s="278">
        <v>8</v>
      </c>
      <c r="J9" s="271">
        <v>1.31</v>
      </c>
      <c r="K9" s="272">
        <v>31</v>
      </c>
      <c r="L9" s="273">
        <v>2.6</v>
      </c>
      <c r="M9" s="274">
        <v>12</v>
      </c>
      <c r="N9" s="275">
        <v>5</v>
      </c>
      <c r="O9" s="276">
        <v>16</v>
      </c>
      <c r="P9" s="277">
        <v>67</v>
      </c>
      <c r="Q9" s="336">
        <v>4</v>
      </c>
      <c r="R9" s="4"/>
    </row>
    <row r="10" spans="1:18" s="80" customFormat="1" ht="15" customHeight="1" x14ac:dyDescent="0.3">
      <c r="A10" s="336">
        <f t="shared" si="0"/>
        <v>4</v>
      </c>
      <c r="B10" s="277" t="str">
        <f t="shared" si="1"/>
        <v>RIVIERE MALIA</v>
      </c>
      <c r="C10" s="277" t="str">
        <f>IFERROR(VLOOKUP(B10,Tableau3[[NOM Prenom]:[N° Licence]],2,0),"NL")</f>
        <v>NL</v>
      </c>
      <c r="D10" s="337"/>
      <c r="E10" s="268" t="s">
        <v>778</v>
      </c>
      <c r="F10" s="268" t="s">
        <v>779</v>
      </c>
      <c r="G10" s="268" t="s">
        <v>45</v>
      </c>
      <c r="H10" s="269">
        <v>9.3000000000000007</v>
      </c>
      <c r="I10" s="308">
        <v>6</v>
      </c>
      <c r="J10" s="271">
        <v>1.45</v>
      </c>
      <c r="K10" s="309">
        <v>24</v>
      </c>
      <c r="L10" s="273">
        <v>2.2000000000000002</v>
      </c>
      <c r="M10" s="310">
        <v>8</v>
      </c>
      <c r="N10" s="275">
        <v>8.25</v>
      </c>
      <c r="O10" s="276">
        <v>29</v>
      </c>
      <c r="P10" s="277">
        <v>67</v>
      </c>
      <c r="Q10" s="336">
        <v>4</v>
      </c>
    </row>
    <row r="11" spans="1:18" s="80" customFormat="1" ht="15" customHeight="1" x14ac:dyDescent="0.25">
      <c r="A11" s="336">
        <f t="shared" si="0"/>
        <v>7</v>
      </c>
      <c r="B11" s="277" t="str">
        <f t="shared" si="1"/>
        <v>DIAKHITE ALIYAH</v>
      </c>
      <c r="C11" s="277">
        <f>IFERROR(VLOOKUP(B11,Tableau3[[NOM Prenom]:[N° Licence]],2,0),"NL")</f>
        <v>2757620</v>
      </c>
      <c r="D11" s="336"/>
      <c r="E11" s="268" t="s">
        <v>490</v>
      </c>
      <c r="F11" s="268" t="s">
        <v>491</v>
      </c>
      <c r="G11" s="268" t="s">
        <v>43</v>
      </c>
      <c r="H11" s="269">
        <v>8.8000000000000007</v>
      </c>
      <c r="I11" s="278">
        <v>11</v>
      </c>
      <c r="J11" s="271">
        <v>1.41</v>
      </c>
      <c r="K11" s="272">
        <v>26</v>
      </c>
      <c r="L11" s="273">
        <v>2.35</v>
      </c>
      <c r="M11" s="274">
        <v>9</v>
      </c>
      <c r="N11" s="275">
        <v>5.75</v>
      </c>
      <c r="O11" s="276">
        <v>19</v>
      </c>
      <c r="P11" s="277">
        <v>65</v>
      </c>
      <c r="Q11" s="336">
        <v>7</v>
      </c>
    </row>
    <row r="12" spans="1:18" s="80" customFormat="1" ht="15" customHeight="1" x14ac:dyDescent="0.25">
      <c r="A12" s="336">
        <f t="shared" si="0"/>
        <v>7</v>
      </c>
      <c r="B12" s="277" t="str">
        <f t="shared" si="1"/>
        <v>LATINIER HAVARD EMMA</v>
      </c>
      <c r="C12" s="277">
        <f>IFERROR(VLOOKUP(B12,Tableau3[[NOM Prenom]:[N° Licence]],2,0),"NL")</f>
        <v>2807165</v>
      </c>
      <c r="D12" s="336"/>
      <c r="E12" s="268" t="s">
        <v>506</v>
      </c>
      <c r="F12" s="268" t="s">
        <v>507</v>
      </c>
      <c r="G12" s="268" t="s">
        <v>43</v>
      </c>
      <c r="H12" s="269">
        <v>9.8000000000000007</v>
      </c>
      <c r="I12" s="278">
        <v>1</v>
      </c>
      <c r="J12" s="271">
        <v>1.32</v>
      </c>
      <c r="K12" s="272">
        <v>30</v>
      </c>
      <c r="L12" s="273">
        <v>3.1</v>
      </c>
      <c r="M12" s="274">
        <v>18</v>
      </c>
      <c r="N12" s="275">
        <v>5</v>
      </c>
      <c r="O12" s="276">
        <v>16</v>
      </c>
      <c r="P12" s="277">
        <v>65</v>
      </c>
      <c r="Q12" s="336">
        <v>7</v>
      </c>
      <c r="R12" s="4"/>
    </row>
    <row r="13" spans="1:18" s="80" customFormat="1" ht="15" customHeight="1" x14ac:dyDescent="0.25">
      <c r="A13" s="336">
        <f t="shared" si="0"/>
        <v>7</v>
      </c>
      <c r="B13" s="277" t="str">
        <f t="shared" si="1"/>
        <v>POIXBLANC LILI-ROSE</v>
      </c>
      <c r="C13" s="277">
        <f>IFERROR(VLOOKUP(B13,Tableau3[[NOM Prenom]:[N° Licence]],2,0),"NL")</f>
        <v>2666951</v>
      </c>
      <c r="D13" s="336"/>
      <c r="E13" s="268" t="s">
        <v>475</v>
      </c>
      <c r="F13" s="268" t="s">
        <v>476</v>
      </c>
      <c r="G13" s="268" t="s">
        <v>43</v>
      </c>
      <c r="H13" s="269">
        <v>9.5</v>
      </c>
      <c r="I13" s="278">
        <v>4</v>
      </c>
      <c r="J13" s="271">
        <v>1.29</v>
      </c>
      <c r="K13" s="272">
        <v>32</v>
      </c>
      <c r="L13" s="273">
        <v>2.2999999999999998</v>
      </c>
      <c r="M13" s="274">
        <v>9</v>
      </c>
      <c r="N13" s="275">
        <v>6</v>
      </c>
      <c r="O13" s="276">
        <v>20</v>
      </c>
      <c r="P13" s="277">
        <v>65</v>
      </c>
      <c r="Q13" s="336">
        <v>7</v>
      </c>
    </row>
    <row r="14" spans="1:18" s="80" customFormat="1" ht="15" customHeight="1" x14ac:dyDescent="0.25">
      <c r="A14" s="336">
        <f t="shared" si="0"/>
        <v>10</v>
      </c>
      <c r="B14" s="277" t="str">
        <f t="shared" si="1"/>
        <v>MOUQUET AMBRE</v>
      </c>
      <c r="C14" s="277">
        <f>IFERROR(VLOOKUP(B14,Tableau3[[NOM Prenom]:[N° Licence]],2,0),"NL")</f>
        <v>2486960</v>
      </c>
      <c r="D14" s="336"/>
      <c r="E14" s="268" t="s">
        <v>513</v>
      </c>
      <c r="F14" s="268" t="s">
        <v>484</v>
      </c>
      <c r="G14" s="268" t="s">
        <v>43</v>
      </c>
      <c r="H14" s="269">
        <v>9.1</v>
      </c>
      <c r="I14" s="278">
        <v>8</v>
      </c>
      <c r="J14" s="271">
        <v>1.46</v>
      </c>
      <c r="K14" s="272">
        <v>23</v>
      </c>
      <c r="L14" s="273">
        <v>2.35</v>
      </c>
      <c r="M14" s="274">
        <v>9</v>
      </c>
      <c r="N14" s="275">
        <v>6.75</v>
      </c>
      <c r="O14" s="276">
        <v>23</v>
      </c>
      <c r="P14" s="277">
        <v>63</v>
      </c>
      <c r="Q14" s="336">
        <v>10</v>
      </c>
    </row>
    <row r="15" spans="1:18" s="80" customFormat="1" ht="15" customHeight="1" x14ac:dyDescent="0.25">
      <c r="A15" s="336">
        <f t="shared" si="0"/>
        <v>11</v>
      </c>
      <c r="B15" s="277" t="str">
        <f t="shared" si="1"/>
        <v>VASSE ANNA</v>
      </c>
      <c r="C15" s="277">
        <f>IFERROR(VLOOKUP(B15,Tableau3[[NOM Prenom]:[N° Licence]],2,0),"NL")</f>
        <v>2804229</v>
      </c>
      <c r="D15" s="336"/>
      <c r="E15" s="268" t="s">
        <v>525</v>
      </c>
      <c r="F15" s="268" t="s">
        <v>516</v>
      </c>
      <c r="G15" s="268" t="s">
        <v>44</v>
      </c>
      <c r="H15" s="269">
        <v>8.8000000000000007</v>
      </c>
      <c r="I15" s="278">
        <v>11</v>
      </c>
      <c r="J15" s="271">
        <v>1.46</v>
      </c>
      <c r="K15" s="272">
        <v>23</v>
      </c>
      <c r="L15" s="273">
        <v>2.4500000000000002</v>
      </c>
      <c r="M15" s="274">
        <v>10</v>
      </c>
      <c r="N15" s="275">
        <v>5.5</v>
      </c>
      <c r="O15" s="276">
        <v>18</v>
      </c>
      <c r="P15" s="277">
        <v>62</v>
      </c>
      <c r="Q15" s="336">
        <v>11</v>
      </c>
      <c r="R15" s="4"/>
    </row>
    <row r="16" spans="1:18" s="80" customFormat="1" ht="15" customHeight="1" x14ac:dyDescent="0.25">
      <c r="A16" s="336">
        <f t="shared" si="0"/>
        <v>12</v>
      </c>
      <c r="B16" s="277" t="str">
        <f t="shared" si="1"/>
        <v>JEAN LOUISE</v>
      </c>
      <c r="C16" s="277">
        <f>IFERROR(VLOOKUP(B16,Tableau3[[NOM Prenom]:[N° Licence]],2,0),"NL")</f>
        <v>2786614</v>
      </c>
      <c r="D16" s="336"/>
      <c r="E16" s="268" t="s">
        <v>504</v>
      </c>
      <c r="F16" s="268" t="s">
        <v>482</v>
      </c>
      <c r="G16" s="268" t="s">
        <v>43</v>
      </c>
      <c r="H16" s="269">
        <v>9.5</v>
      </c>
      <c r="I16" s="278">
        <v>4</v>
      </c>
      <c r="J16" s="271">
        <v>1.43</v>
      </c>
      <c r="K16" s="272">
        <v>25</v>
      </c>
      <c r="L16" s="273">
        <v>2.1</v>
      </c>
      <c r="M16" s="274">
        <v>7</v>
      </c>
      <c r="N16" s="275">
        <v>7.25</v>
      </c>
      <c r="O16" s="276">
        <v>25</v>
      </c>
      <c r="P16" s="277">
        <v>61</v>
      </c>
      <c r="Q16" s="336">
        <v>12</v>
      </c>
    </row>
    <row r="17" spans="1:18" s="80" customFormat="1" ht="15" customHeight="1" x14ac:dyDescent="0.25">
      <c r="A17" s="336">
        <f t="shared" si="0"/>
        <v>13</v>
      </c>
      <c r="B17" s="277" t="str">
        <f t="shared" si="1"/>
        <v>DUDONS ALICE</v>
      </c>
      <c r="C17" s="277">
        <f>IFERROR(VLOOKUP(B17,Tableau3[[NOM Prenom]:[N° Licence]],2,0),"NL")</f>
        <v>2669980</v>
      </c>
      <c r="D17" s="336"/>
      <c r="E17" s="268" t="s">
        <v>492</v>
      </c>
      <c r="F17" s="268" t="s">
        <v>493</v>
      </c>
      <c r="G17" s="268" t="s">
        <v>43</v>
      </c>
      <c r="H17" s="269">
        <v>9.8000000000000007</v>
      </c>
      <c r="I17" s="278">
        <v>1</v>
      </c>
      <c r="J17" s="271">
        <v>1.34</v>
      </c>
      <c r="K17" s="272">
        <v>29</v>
      </c>
      <c r="L17" s="273">
        <v>2.4</v>
      </c>
      <c r="M17" s="274">
        <v>10</v>
      </c>
      <c r="N17" s="275">
        <v>5</v>
      </c>
      <c r="O17" s="276">
        <v>16</v>
      </c>
      <c r="P17" s="277">
        <v>56</v>
      </c>
      <c r="Q17" s="336">
        <v>13</v>
      </c>
    </row>
    <row r="18" spans="1:18" s="80" customFormat="1" ht="15" customHeight="1" x14ac:dyDescent="0.25">
      <c r="A18" s="336">
        <f t="shared" si="0"/>
        <v>14</v>
      </c>
      <c r="B18" s="277" t="str">
        <f t="shared" si="1"/>
        <v>NYERGES ALEX</v>
      </c>
      <c r="C18" s="277">
        <f>IFERROR(VLOOKUP(B18,Tableau3[[NOM Prenom]:[N° Licence]],2,0),"NL")</f>
        <v>2670088</v>
      </c>
      <c r="D18" s="336"/>
      <c r="E18" s="268" t="s">
        <v>514</v>
      </c>
      <c r="F18" s="268" t="s">
        <v>515</v>
      </c>
      <c r="G18" s="268" t="s">
        <v>43</v>
      </c>
      <c r="H18" s="269">
        <v>10.1</v>
      </c>
      <c r="I18" s="278">
        <v>1</v>
      </c>
      <c r="J18" s="271">
        <v>1.47</v>
      </c>
      <c r="K18" s="272">
        <v>23</v>
      </c>
      <c r="L18" s="273">
        <v>2.2000000000000002</v>
      </c>
      <c r="M18" s="274">
        <v>8</v>
      </c>
      <c r="N18" s="275">
        <v>6.75</v>
      </c>
      <c r="O18" s="276">
        <v>23</v>
      </c>
      <c r="P18" s="277">
        <v>55</v>
      </c>
      <c r="Q18" s="336">
        <v>14</v>
      </c>
      <c r="R18" s="4"/>
    </row>
    <row r="19" spans="1:18" s="80" customFormat="1" ht="15" customHeight="1" x14ac:dyDescent="0.3">
      <c r="A19" s="336">
        <f t="shared" si="0"/>
        <v>15</v>
      </c>
      <c r="B19" s="277" t="str">
        <f t="shared" si="1"/>
        <v>CORMIER NANCY</v>
      </c>
      <c r="C19" s="277">
        <f>IFERROR(VLOOKUP(B19,Tableau3[[NOM Prenom]:[N° Licence]],2,0),"NL")</f>
        <v>2798456</v>
      </c>
      <c r="D19" s="337"/>
      <c r="E19" s="268" t="s">
        <v>488</v>
      </c>
      <c r="F19" s="268" t="s">
        <v>489</v>
      </c>
      <c r="G19" s="268" t="s">
        <v>44</v>
      </c>
      <c r="H19" s="269">
        <v>9.9</v>
      </c>
      <c r="I19" s="278">
        <v>1</v>
      </c>
      <c r="J19" s="271">
        <v>1.38</v>
      </c>
      <c r="K19" s="272">
        <v>27</v>
      </c>
      <c r="L19" s="273">
        <v>2.75</v>
      </c>
      <c r="M19" s="274">
        <v>13</v>
      </c>
      <c r="N19" s="275">
        <v>4.25</v>
      </c>
      <c r="O19" s="276">
        <v>13</v>
      </c>
      <c r="P19" s="277">
        <v>54</v>
      </c>
      <c r="Q19" s="336">
        <v>15</v>
      </c>
    </row>
    <row r="20" spans="1:18" x14ac:dyDescent="0.25">
      <c r="A20" s="336">
        <f t="shared" si="0"/>
        <v>15</v>
      </c>
      <c r="B20" s="277" t="str">
        <f t="shared" si="1"/>
        <v>DIAKHITE MARYAM</v>
      </c>
      <c r="C20" s="277" t="str">
        <f>IFERROR(VLOOKUP(B20,Tableau3[[NOM Prenom]:[N° Licence]],2,0),"NL")</f>
        <v>NL</v>
      </c>
      <c r="D20" s="336"/>
      <c r="E20" s="268" t="s">
        <v>490</v>
      </c>
      <c r="F20" s="268" t="s">
        <v>781</v>
      </c>
      <c r="G20" s="268" t="s">
        <v>45</v>
      </c>
      <c r="H20" s="269">
        <v>8.8000000000000007</v>
      </c>
      <c r="I20" s="308">
        <v>11</v>
      </c>
      <c r="J20" s="271">
        <v>1.44</v>
      </c>
      <c r="K20" s="309">
        <v>24</v>
      </c>
      <c r="L20" s="273">
        <v>2.2000000000000002</v>
      </c>
      <c r="M20" s="310">
        <v>8</v>
      </c>
      <c r="N20" s="275">
        <v>3.75</v>
      </c>
      <c r="O20" s="276">
        <v>11</v>
      </c>
      <c r="P20" s="277">
        <v>54</v>
      </c>
      <c r="Q20" s="336">
        <v>15</v>
      </c>
      <c r="R20" s="80"/>
    </row>
    <row r="21" spans="1:18" s="80" customFormat="1" ht="15" customHeight="1" x14ac:dyDescent="0.3">
      <c r="A21" s="336">
        <f t="shared" si="0"/>
        <v>17</v>
      </c>
      <c r="B21" s="277" t="str">
        <f t="shared" si="1"/>
        <v>CUCURULL ROSE</v>
      </c>
      <c r="C21" s="277" t="str">
        <f>IFERROR(VLOOKUP(B21,Tableau3[[NOM Prenom]:[N° Licence]],2,0),"NL")</f>
        <v>NL</v>
      </c>
      <c r="D21" s="305"/>
      <c r="E21" s="268" t="s">
        <v>777</v>
      </c>
      <c r="F21" s="268" t="s">
        <v>503</v>
      </c>
      <c r="G21" s="268" t="s">
        <v>45</v>
      </c>
      <c r="H21" s="269">
        <v>9.9</v>
      </c>
      <c r="I21" s="308">
        <v>1</v>
      </c>
      <c r="J21" s="271">
        <v>1.43</v>
      </c>
      <c r="K21" s="309">
        <v>25</v>
      </c>
      <c r="L21" s="273">
        <v>2.2999999999999998</v>
      </c>
      <c r="M21" s="310">
        <v>9</v>
      </c>
      <c r="N21" s="275">
        <v>5.5</v>
      </c>
      <c r="O21" s="276">
        <v>18</v>
      </c>
      <c r="P21" s="277">
        <v>53</v>
      </c>
      <c r="Q21" s="336">
        <v>17</v>
      </c>
      <c r="R21" s="4"/>
    </row>
    <row r="22" spans="1:18" s="80" customFormat="1" ht="15" customHeight="1" x14ac:dyDescent="0.25">
      <c r="A22" s="336">
        <f t="shared" si="0"/>
        <v>17</v>
      </c>
      <c r="B22" s="277" t="str">
        <f t="shared" si="1"/>
        <v>MEJRI MEISSENE</v>
      </c>
      <c r="C22" s="277">
        <f>IFERROR(VLOOKUP(B22,Tableau3[[NOM Prenom]:[N° Licence]],2,0),"NL")</f>
        <v>2794332</v>
      </c>
      <c r="D22" s="336"/>
      <c r="E22" s="268" t="s">
        <v>509</v>
      </c>
      <c r="F22" s="268" t="s">
        <v>510</v>
      </c>
      <c r="G22" s="268" t="s">
        <v>44</v>
      </c>
      <c r="H22" s="269">
        <v>10</v>
      </c>
      <c r="I22" s="278">
        <v>1</v>
      </c>
      <c r="J22" s="271">
        <v>1.39</v>
      </c>
      <c r="K22" s="272">
        <v>27</v>
      </c>
      <c r="L22" s="273">
        <v>2.4</v>
      </c>
      <c r="M22" s="274">
        <v>10</v>
      </c>
      <c r="N22" s="275">
        <v>4.75</v>
      </c>
      <c r="O22" s="276">
        <v>15</v>
      </c>
      <c r="P22" s="277">
        <v>53</v>
      </c>
      <c r="Q22" s="336">
        <v>17</v>
      </c>
    </row>
    <row r="23" spans="1:18" s="80" customFormat="1" ht="15" customHeight="1" x14ac:dyDescent="0.25">
      <c r="A23" s="336">
        <f t="shared" si="0"/>
        <v>19</v>
      </c>
      <c r="B23" s="277" t="str">
        <f t="shared" si="1"/>
        <v>BREELLE MARCETEAU JADE</v>
      </c>
      <c r="C23" s="277">
        <f>IFERROR(VLOOKUP(B23,Tableau3[[NOM Prenom]:[N° Licence]],2,0),"NL")</f>
        <v>2559883</v>
      </c>
      <c r="D23" s="336"/>
      <c r="E23" s="268" t="s">
        <v>774</v>
      </c>
      <c r="F23" s="268" t="s">
        <v>505</v>
      </c>
      <c r="G23" s="268" t="s">
        <v>42</v>
      </c>
      <c r="H23" s="269">
        <v>9.4</v>
      </c>
      <c r="I23" s="278">
        <v>5</v>
      </c>
      <c r="J23" s="271">
        <v>1.47</v>
      </c>
      <c r="K23" s="272">
        <v>23</v>
      </c>
      <c r="L23" s="273">
        <v>2.2000000000000002</v>
      </c>
      <c r="M23" s="274">
        <v>8</v>
      </c>
      <c r="N23" s="275">
        <v>4.5</v>
      </c>
      <c r="O23" s="276">
        <v>14</v>
      </c>
      <c r="P23" s="277">
        <v>50</v>
      </c>
      <c r="Q23" s="336">
        <v>19</v>
      </c>
    </row>
    <row r="24" spans="1:18" s="80" customFormat="1" ht="15" customHeight="1" x14ac:dyDescent="0.3">
      <c r="A24" s="336">
        <f t="shared" si="0"/>
        <v>19</v>
      </c>
      <c r="B24" s="277" t="str">
        <f t="shared" si="1"/>
        <v>GERARDIN CLEMENTINE</v>
      </c>
      <c r="C24" s="277">
        <f>IFERROR(VLOOKUP(B24,Tableau3[[NOM Prenom]:[N° Licence]],2,0),"NL")</f>
        <v>2488409</v>
      </c>
      <c r="D24" s="337"/>
      <c r="E24" s="268" t="s">
        <v>498</v>
      </c>
      <c r="F24" s="268" t="s">
        <v>499</v>
      </c>
      <c r="G24" s="268" t="s">
        <v>43</v>
      </c>
      <c r="H24" s="269">
        <v>10.4</v>
      </c>
      <c r="I24" s="278">
        <v>1</v>
      </c>
      <c r="J24" s="271">
        <v>1.41</v>
      </c>
      <c r="K24" s="272">
        <v>26</v>
      </c>
      <c r="L24" s="273">
        <v>2.35</v>
      </c>
      <c r="M24" s="274">
        <v>9</v>
      </c>
      <c r="N24" s="275">
        <v>4.5</v>
      </c>
      <c r="O24" s="276">
        <v>14</v>
      </c>
      <c r="P24" s="277">
        <v>50</v>
      </c>
      <c r="Q24" s="336">
        <v>19</v>
      </c>
      <c r="R24" s="4"/>
    </row>
    <row r="25" spans="1:18" s="80" customFormat="1" ht="15" customHeight="1" x14ac:dyDescent="0.25">
      <c r="A25" s="336">
        <f t="shared" si="0"/>
        <v>21</v>
      </c>
      <c r="B25" s="277" t="str">
        <f t="shared" si="1"/>
        <v>GROULT ADELE</v>
      </c>
      <c r="C25" s="277">
        <f>IFERROR(VLOOKUP(B25,Tableau3[[NOM Prenom]:[N° Licence]],2,0),"NL")</f>
        <v>2785612</v>
      </c>
      <c r="D25" s="336"/>
      <c r="E25" s="268" t="s">
        <v>500</v>
      </c>
      <c r="F25" s="268" t="s">
        <v>487</v>
      </c>
      <c r="G25" s="268" t="s">
        <v>43</v>
      </c>
      <c r="H25" s="269">
        <v>9.8000000000000007</v>
      </c>
      <c r="I25" s="278">
        <v>1</v>
      </c>
      <c r="J25" s="271">
        <v>1.41</v>
      </c>
      <c r="K25" s="272">
        <v>26</v>
      </c>
      <c r="L25" s="273">
        <v>2.15</v>
      </c>
      <c r="M25" s="274">
        <v>7</v>
      </c>
      <c r="N25" s="275">
        <v>4.75</v>
      </c>
      <c r="O25" s="276">
        <v>15</v>
      </c>
      <c r="P25" s="277">
        <v>49</v>
      </c>
      <c r="Q25" s="336">
        <v>21</v>
      </c>
    </row>
    <row r="26" spans="1:18" s="80" customFormat="1" ht="15" customHeight="1" x14ac:dyDescent="0.25">
      <c r="A26" s="336">
        <f t="shared" si="0"/>
        <v>22</v>
      </c>
      <c r="B26" s="277" t="str">
        <f t="shared" si="1"/>
        <v>PAVAUX LEXY</v>
      </c>
      <c r="C26" s="277">
        <f>IFERROR(VLOOKUP(B26,Tableau3[[NOM Prenom]:[N° Licence]],2,0),"NL")</f>
        <v>2553848</v>
      </c>
      <c r="D26" s="336"/>
      <c r="E26" s="268" t="s">
        <v>775</v>
      </c>
      <c r="F26" s="268" t="s">
        <v>776</v>
      </c>
      <c r="G26" s="268" t="s">
        <v>42</v>
      </c>
      <c r="H26" s="269">
        <v>9.9</v>
      </c>
      <c r="I26" s="278">
        <v>1</v>
      </c>
      <c r="J26" s="271">
        <v>1.48</v>
      </c>
      <c r="K26" s="272">
        <v>22</v>
      </c>
      <c r="L26" s="273">
        <v>2.4</v>
      </c>
      <c r="M26" s="274">
        <v>10</v>
      </c>
      <c r="N26" s="275">
        <v>4.75</v>
      </c>
      <c r="O26" s="276">
        <v>15</v>
      </c>
      <c r="P26" s="277">
        <v>48</v>
      </c>
      <c r="Q26" s="336">
        <v>22</v>
      </c>
    </row>
    <row r="27" spans="1:18" s="80" customFormat="1" ht="15" customHeight="1" x14ac:dyDescent="0.25">
      <c r="A27" s="336">
        <f t="shared" si="0"/>
        <v>23</v>
      </c>
      <c r="B27" s="277" t="str">
        <f t="shared" si="1"/>
        <v>JAVET LATEURTRE ROSE</v>
      </c>
      <c r="C27" s="277">
        <f>IFERROR(VLOOKUP(B27,Tableau3[[NOM Prenom]:[N° Licence]],2,0),"NL")</f>
        <v>2782473</v>
      </c>
      <c r="D27" s="336"/>
      <c r="E27" s="268" t="s">
        <v>747</v>
      </c>
      <c r="F27" s="268" t="s">
        <v>503</v>
      </c>
      <c r="G27" s="268" t="s">
        <v>42</v>
      </c>
      <c r="H27" s="269">
        <v>10.4</v>
      </c>
      <c r="I27" s="278">
        <v>1</v>
      </c>
      <c r="J27" s="271">
        <v>1.33</v>
      </c>
      <c r="K27" s="272">
        <v>30</v>
      </c>
      <c r="L27" s="273">
        <v>2.0499999999999998</v>
      </c>
      <c r="M27" s="274">
        <v>6</v>
      </c>
      <c r="N27" s="275">
        <v>3.25</v>
      </c>
      <c r="O27" s="276">
        <v>9</v>
      </c>
      <c r="P27" s="277">
        <v>46</v>
      </c>
      <c r="Q27" s="336">
        <v>23</v>
      </c>
      <c r="R27" s="4"/>
    </row>
    <row r="28" spans="1:18" s="80" customFormat="1" ht="15" customHeight="1" x14ac:dyDescent="0.25">
      <c r="A28" s="336">
        <f t="shared" si="0"/>
        <v>24</v>
      </c>
      <c r="B28" s="277" t="str">
        <f t="shared" si="1"/>
        <v>HARDY RACHEL</v>
      </c>
      <c r="C28" s="277">
        <f>IFERROR(VLOOKUP(B28,Tableau3[[NOM Prenom]:[N° Licence]],2,0),"NL")</f>
        <v>2669921</v>
      </c>
      <c r="D28" s="336"/>
      <c r="E28" s="268" t="s">
        <v>501</v>
      </c>
      <c r="F28" s="268" t="s">
        <v>502</v>
      </c>
      <c r="G28" s="268" t="s">
        <v>43</v>
      </c>
      <c r="H28" s="269">
        <v>9.5</v>
      </c>
      <c r="I28" s="278">
        <v>4</v>
      </c>
      <c r="J28" s="271">
        <v>2.0699999999999998</v>
      </c>
      <c r="K28" s="272">
        <v>13</v>
      </c>
      <c r="L28" s="273">
        <v>2.65</v>
      </c>
      <c r="M28" s="274">
        <v>12</v>
      </c>
      <c r="N28" s="275">
        <v>4.75</v>
      </c>
      <c r="O28" s="276">
        <v>15</v>
      </c>
      <c r="P28" s="277">
        <v>44</v>
      </c>
      <c r="Q28" s="336">
        <v>24</v>
      </c>
    </row>
    <row r="29" spans="1:18" s="80" customFormat="1" ht="15" customHeight="1" x14ac:dyDescent="0.25">
      <c r="A29" s="336">
        <f t="shared" si="0"/>
        <v>25</v>
      </c>
      <c r="B29" s="277" t="str">
        <f t="shared" si="1"/>
        <v>MORIN YUNA</v>
      </c>
      <c r="C29" s="277" t="str">
        <f>IFERROR(VLOOKUP(B29,Tableau3[[NOM Prenom]:[N° Licence]],2,0),"NL")</f>
        <v>NL</v>
      </c>
      <c r="D29" s="336"/>
      <c r="E29" s="268" t="s">
        <v>574</v>
      </c>
      <c r="F29" s="268" t="s">
        <v>780</v>
      </c>
      <c r="G29" s="268" t="s">
        <v>45</v>
      </c>
      <c r="H29" s="269">
        <v>9.3000000000000007</v>
      </c>
      <c r="I29" s="308">
        <v>6</v>
      </c>
      <c r="J29" s="271">
        <v>2.0699999999999998</v>
      </c>
      <c r="K29" s="309">
        <v>13</v>
      </c>
      <c r="L29" s="273">
        <v>1.9</v>
      </c>
      <c r="M29" s="310">
        <v>5</v>
      </c>
      <c r="N29" s="275">
        <v>5</v>
      </c>
      <c r="O29" s="276">
        <v>16</v>
      </c>
      <c r="P29" s="277">
        <v>40</v>
      </c>
      <c r="Q29" s="336">
        <v>25</v>
      </c>
    </row>
    <row r="30" spans="1:18" s="80" customFormat="1" ht="15" customHeight="1" x14ac:dyDescent="0.25">
      <c r="A30" s="336">
        <f t="shared" si="0"/>
        <v>26</v>
      </c>
      <c r="B30" s="277" t="str">
        <f t="shared" si="1"/>
        <v>SEGA CAPUCINE</v>
      </c>
      <c r="C30" s="277">
        <f>IFERROR(VLOOKUP(B30,Tableau3[[NOM Prenom]:[N° Licence]],2,0),"NL")</f>
        <v>2789790</v>
      </c>
      <c r="D30" s="336"/>
      <c r="E30" s="268" t="s">
        <v>520</v>
      </c>
      <c r="F30" s="268" t="s">
        <v>518</v>
      </c>
      <c r="G30" s="268" t="s">
        <v>43</v>
      </c>
      <c r="H30" s="269">
        <v>10</v>
      </c>
      <c r="I30" s="278">
        <v>1</v>
      </c>
      <c r="J30" s="271">
        <v>2.04</v>
      </c>
      <c r="K30" s="272">
        <v>14</v>
      </c>
      <c r="L30" s="273">
        <v>2.25</v>
      </c>
      <c r="M30" s="274">
        <v>8</v>
      </c>
      <c r="N30" s="275">
        <v>4.25</v>
      </c>
      <c r="O30" s="276">
        <v>13</v>
      </c>
      <c r="P30" s="277">
        <v>36</v>
      </c>
      <c r="Q30" s="336">
        <v>26</v>
      </c>
      <c r="R30" s="4"/>
    </row>
    <row r="31" spans="1:18" s="80" customFormat="1" ht="15" customHeight="1" x14ac:dyDescent="0.25">
      <c r="A31" s="336">
        <f t="shared" si="0"/>
        <v>27</v>
      </c>
      <c r="B31" s="277" t="str">
        <f t="shared" si="1"/>
        <v>GOMIS LEROUX NOEMIE</v>
      </c>
      <c r="C31" s="277" t="str">
        <f>IFERROR(VLOOKUP(B31,Tableau3[[NOM Prenom]:[N° Licence]],2,0),"NL")</f>
        <v>NL</v>
      </c>
      <c r="D31" s="336"/>
      <c r="E31" s="268" t="s">
        <v>782</v>
      </c>
      <c r="F31" s="268" t="s">
        <v>783</v>
      </c>
      <c r="G31" s="268" t="s">
        <v>45</v>
      </c>
      <c r="H31" s="269">
        <v>9.6999999999999993</v>
      </c>
      <c r="I31" s="308">
        <v>2</v>
      </c>
      <c r="J31" s="271">
        <v>1.48</v>
      </c>
      <c r="K31" s="309">
        <v>22</v>
      </c>
      <c r="L31" s="273">
        <v>1.75</v>
      </c>
      <c r="M31" s="310">
        <v>3</v>
      </c>
      <c r="N31" s="275">
        <v>2.75</v>
      </c>
      <c r="O31" s="276">
        <v>7</v>
      </c>
      <c r="P31" s="277">
        <v>34</v>
      </c>
      <c r="Q31" s="336">
        <v>27</v>
      </c>
    </row>
    <row r="32" spans="1:18" s="80" customFormat="1" ht="15" customHeight="1" x14ac:dyDescent="0.25">
      <c r="A32" s="336">
        <f t="shared" si="0"/>
        <v>28</v>
      </c>
      <c r="B32" s="277" t="str">
        <f t="shared" si="1"/>
        <v>MENDY SWAN</v>
      </c>
      <c r="C32" s="277">
        <f>IFERROR(VLOOKUP(B32,Tableau3[[NOM Prenom]:[N° Licence]],2,0),"NL")</f>
        <v>2492274</v>
      </c>
      <c r="D32" s="336"/>
      <c r="E32" s="268" t="s">
        <v>511</v>
      </c>
      <c r="F32" s="268" t="s">
        <v>512</v>
      </c>
      <c r="G32" s="268" t="s">
        <v>43</v>
      </c>
      <c r="H32" s="269">
        <v>9.8000000000000007</v>
      </c>
      <c r="I32" s="278">
        <v>1</v>
      </c>
      <c r="J32" s="271">
        <v>2.04</v>
      </c>
      <c r="K32" s="272">
        <v>14</v>
      </c>
      <c r="L32" s="273">
        <v>1.6</v>
      </c>
      <c r="M32" s="274">
        <v>2</v>
      </c>
      <c r="N32" s="275">
        <v>4.25</v>
      </c>
      <c r="O32" s="276">
        <v>13</v>
      </c>
      <c r="P32" s="277">
        <v>30</v>
      </c>
      <c r="Q32" s="336">
        <v>28</v>
      </c>
    </row>
    <row r="33" spans="1:18" s="80" customFormat="1" ht="15" customHeight="1" x14ac:dyDescent="0.3">
      <c r="A33" s="336">
        <f t="shared" si="0"/>
        <v>28</v>
      </c>
      <c r="B33" s="277" t="str">
        <f t="shared" si="1"/>
        <v>STALIN CHARLOTTE</v>
      </c>
      <c r="C33" s="277">
        <f>IFERROR(VLOOKUP(B33,Tableau3[[NOM Prenom]:[N° Licence]],2,0),"NL")</f>
        <v>2678524</v>
      </c>
      <c r="D33" s="337"/>
      <c r="E33" s="268" t="s">
        <v>523</v>
      </c>
      <c r="F33" s="268" t="s">
        <v>524</v>
      </c>
      <c r="G33" s="268" t="s">
        <v>43</v>
      </c>
      <c r="H33" s="269"/>
      <c r="I33" s="278">
        <v>1</v>
      </c>
      <c r="J33" s="271">
        <v>1.48</v>
      </c>
      <c r="K33" s="272">
        <v>22</v>
      </c>
      <c r="L33" s="273">
        <v>2</v>
      </c>
      <c r="M33" s="274">
        <v>6</v>
      </c>
      <c r="N33" s="275"/>
      <c r="O33" s="276">
        <v>1</v>
      </c>
      <c r="P33" s="277">
        <v>30</v>
      </c>
      <c r="Q33" s="336">
        <v>28</v>
      </c>
      <c r="R33" s="4"/>
    </row>
  </sheetData>
  <sortState xmlns:xlrd2="http://schemas.microsoft.com/office/spreadsheetml/2017/richdata2" ref="B5:Q33">
    <sortCondition descending="1" ref="P5:P33"/>
  </sortState>
  <phoneticPr fontId="72" type="noConversion"/>
  <conditionalFormatting sqref="I5:I33 K5:K33 M5:M33 O5:O33">
    <cfRule type="cellIs" dxfId="0" priority="1" operator="equal">
      <formula>40</formula>
    </cfRule>
  </conditionalFormatting>
  <printOptions horizontalCentered="1" verticalCentered="1"/>
  <pageMargins left="0.43307086614173229" right="0.43307086614173229" top="0.59055118110236227" bottom="0.59055118110236227" header="0.51181102362204722" footer="0.31496062992125984"/>
  <pageSetup paperSize="9" scale="98" fitToHeight="0" orientation="landscape" horizontalDpi="300" verticalDpi="300" r:id="rId1"/>
  <headerFooter alignWithMargins="0">
    <oddFooter>&amp;L&amp;"Arial,Gras italique"&amp;8INDOOR &amp;D&amp;C&amp;"Arial,Gras italique"EMSAM Maromme&amp;R&amp;8&amp;P /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AI222"/>
  <sheetViews>
    <sheetView topLeftCell="D1" workbookViewId="0">
      <selection activeCell="K5" sqref="K5"/>
    </sheetView>
  </sheetViews>
  <sheetFormatPr baseColWidth="10" defaultColWidth="11.44140625" defaultRowHeight="12" x14ac:dyDescent="0.25"/>
  <cols>
    <col min="1" max="1" width="25.88671875" style="1" customWidth="1"/>
    <col min="2" max="2" width="17.5546875" style="1" customWidth="1"/>
    <col min="3" max="3" width="14.6640625" style="1" customWidth="1"/>
    <col min="4" max="4" width="12.33203125" style="1" customWidth="1"/>
    <col min="5" max="5" width="10.88671875" style="48" customWidth="1"/>
    <col min="6" max="6" width="2.33203125" style="1" customWidth="1"/>
    <col min="7" max="7" width="25.88671875" style="1" customWidth="1"/>
    <col min="8" max="8" width="17.5546875" style="1" customWidth="1"/>
    <col min="9" max="9" width="14.6640625" style="1" customWidth="1"/>
    <col min="10" max="10" width="12.33203125" style="1" customWidth="1"/>
    <col min="11" max="11" width="10.88671875" style="48" customWidth="1"/>
    <col min="12" max="12" width="1.6640625" style="1" customWidth="1"/>
    <col min="13" max="13" width="25.88671875" style="1" customWidth="1"/>
    <col min="14" max="14" width="17.5546875" style="1" customWidth="1"/>
    <col min="15" max="15" width="14.6640625" style="1" customWidth="1"/>
    <col min="16" max="16" width="12.33203125" style="1" customWidth="1"/>
    <col min="17" max="17" width="10.88671875" style="48" customWidth="1"/>
    <col min="18" max="18" width="1.88671875" style="1" customWidth="1"/>
    <col min="19" max="19" width="25.88671875" style="1" customWidth="1"/>
    <col min="20" max="20" width="17.5546875" style="1" customWidth="1"/>
    <col min="21" max="21" width="14.6640625" style="1" customWidth="1"/>
    <col min="22" max="22" width="12.33203125" style="1" customWidth="1"/>
    <col min="23" max="23" width="10.88671875" style="48" customWidth="1"/>
    <col min="24" max="24" width="1.88671875" style="1" customWidth="1"/>
    <col min="25" max="25" width="25.88671875" style="1" customWidth="1"/>
    <col min="26" max="26" width="17.5546875" style="1" customWidth="1"/>
    <col min="27" max="27" width="14.6640625" style="1" customWidth="1"/>
    <col min="28" max="28" width="12.33203125" style="1" customWidth="1"/>
    <col min="29" max="29" width="10.88671875" style="48" customWidth="1"/>
    <col min="30" max="30" width="1.5546875" style="1" customWidth="1"/>
    <col min="31" max="31" width="25.88671875" style="1" customWidth="1"/>
    <col min="32" max="32" width="17.5546875" style="1" customWidth="1"/>
    <col min="33" max="33" width="14.6640625" style="1" customWidth="1"/>
    <col min="34" max="34" width="12.33203125" style="1" customWidth="1"/>
    <col min="35" max="35" width="10.88671875" style="48" customWidth="1"/>
    <col min="36" max="16384" width="11.44140625" style="1"/>
  </cols>
  <sheetData>
    <row r="1" spans="1:35" ht="15.6" x14ac:dyDescent="0.3">
      <c r="A1" s="90" t="s">
        <v>17</v>
      </c>
      <c r="B1" s="13"/>
      <c r="C1" s="13"/>
      <c r="D1" s="13"/>
      <c r="E1" s="90"/>
      <c r="G1" s="90" t="s">
        <v>17</v>
      </c>
      <c r="H1" s="13"/>
      <c r="I1" s="13"/>
      <c r="J1" s="13"/>
      <c r="K1" s="90"/>
      <c r="M1" s="90" t="s">
        <v>17</v>
      </c>
      <c r="N1" s="13"/>
      <c r="O1" s="13"/>
      <c r="P1" s="13"/>
      <c r="Q1" s="90"/>
      <c r="S1" s="90" t="s">
        <v>17</v>
      </c>
      <c r="T1" s="13"/>
      <c r="U1" s="13"/>
      <c r="V1" s="13"/>
      <c r="W1" s="90"/>
      <c r="Y1" s="90" t="s">
        <v>17</v>
      </c>
      <c r="Z1" s="13"/>
      <c r="AA1" s="13"/>
      <c r="AB1" s="13"/>
      <c r="AC1" s="90"/>
      <c r="AE1" s="90" t="s">
        <v>17</v>
      </c>
      <c r="AF1" s="13"/>
      <c r="AG1" s="13"/>
      <c r="AH1" s="13"/>
      <c r="AI1" s="90"/>
    </row>
    <row r="2" spans="1:35" ht="15.6" x14ac:dyDescent="0.3">
      <c r="A2" s="31" t="str">
        <f>PG!E1</f>
        <v>POUSSINS (Garçons)</v>
      </c>
      <c r="B2" s="13"/>
      <c r="C2" s="13"/>
      <c r="D2" s="13"/>
      <c r="E2" s="90"/>
      <c r="G2" s="122" t="str">
        <f>EF!E1</f>
        <v>EVEIL FILLES (Filles)</v>
      </c>
      <c r="H2" s="13"/>
      <c r="I2" s="13"/>
      <c r="J2" s="13"/>
      <c r="K2" s="90"/>
      <c r="M2" s="31" t="str">
        <f>BG!A1</f>
        <v>BENJAMINS (Garçons)</v>
      </c>
      <c r="N2" s="13"/>
      <c r="O2" s="13"/>
      <c r="P2" s="13"/>
      <c r="Q2" s="90"/>
      <c r="S2" s="122" t="str">
        <f>BF!A1</f>
        <v>BENJAMINS (Filles)</v>
      </c>
      <c r="T2" s="13"/>
      <c r="U2" s="13"/>
      <c r="V2" s="13"/>
      <c r="W2" s="90"/>
      <c r="Y2" s="31" t="str">
        <f>EG!D1</f>
        <v>Eveil Garçon</v>
      </c>
      <c r="Z2" s="13"/>
      <c r="AA2" s="13"/>
      <c r="AB2" s="13"/>
      <c r="AC2" s="90"/>
      <c r="AE2" s="122" t="str">
        <f>PF.!D1</f>
        <v>POUSSINES</v>
      </c>
      <c r="AF2" s="13"/>
      <c r="AG2" s="13"/>
      <c r="AH2" s="13"/>
      <c r="AI2" s="90"/>
    </row>
    <row r="3" spans="1:35" ht="5.25" customHeight="1" thickBot="1" x14ac:dyDescent="0.3">
      <c r="A3" s="85"/>
      <c r="B3" s="85"/>
      <c r="C3" s="85"/>
      <c r="D3" s="85"/>
      <c r="E3" s="91"/>
      <c r="G3" s="85"/>
      <c r="H3" s="85"/>
      <c r="I3" s="85"/>
      <c r="J3" s="85"/>
      <c r="K3" s="91"/>
      <c r="M3" s="85"/>
      <c r="N3" s="85"/>
      <c r="O3" s="85"/>
      <c r="P3" s="85"/>
      <c r="Q3" s="91"/>
      <c r="S3" s="85"/>
      <c r="T3" s="85"/>
      <c r="U3" s="85"/>
      <c r="V3" s="85"/>
      <c r="W3" s="91"/>
      <c r="Y3" s="85"/>
      <c r="Z3" s="85"/>
      <c r="AA3" s="85"/>
      <c r="AB3" s="85"/>
      <c r="AC3" s="91"/>
      <c r="AE3" s="85"/>
      <c r="AF3" s="85"/>
      <c r="AG3" s="85"/>
      <c r="AH3" s="85"/>
      <c r="AI3" s="91"/>
    </row>
    <row r="4" spans="1:35" s="5" customFormat="1" ht="25.5" customHeight="1" x14ac:dyDescent="0.25">
      <c r="A4" s="102" t="s">
        <v>2</v>
      </c>
      <c r="B4" s="103" t="s">
        <v>3</v>
      </c>
      <c r="C4" s="103" t="s">
        <v>4</v>
      </c>
      <c r="D4" s="104" t="s">
        <v>18</v>
      </c>
      <c r="E4" s="105" t="s">
        <v>19</v>
      </c>
      <c r="G4" s="126" t="s">
        <v>2</v>
      </c>
      <c r="H4" s="127" t="s">
        <v>3</v>
      </c>
      <c r="I4" s="127" t="s">
        <v>4</v>
      </c>
      <c r="J4" s="104" t="s">
        <v>18</v>
      </c>
      <c r="K4" s="105" t="s">
        <v>19</v>
      </c>
      <c r="M4" s="102" t="s">
        <v>2</v>
      </c>
      <c r="N4" s="103" t="s">
        <v>3</v>
      </c>
      <c r="O4" s="103" t="s">
        <v>4</v>
      </c>
      <c r="P4" s="104" t="s">
        <v>18</v>
      </c>
      <c r="Q4" s="105" t="s">
        <v>19</v>
      </c>
      <c r="S4" s="126" t="s">
        <v>2</v>
      </c>
      <c r="T4" s="127" t="s">
        <v>3</v>
      </c>
      <c r="U4" s="127" t="s">
        <v>4</v>
      </c>
      <c r="V4" s="104" t="s">
        <v>18</v>
      </c>
      <c r="W4" s="105" t="s">
        <v>19</v>
      </c>
      <c r="Y4" s="128" t="s">
        <v>2</v>
      </c>
      <c r="Z4" s="129" t="s">
        <v>3</v>
      </c>
      <c r="AA4" s="129" t="s">
        <v>4</v>
      </c>
      <c r="AB4" s="104" t="s">
        <v>18</v>
      </c>
      <c r="AC4" s="105" t="s">
        <v>19</v>
      </c>
      <c r="AE4" s="126" t="s">
        <v>2</v>
      </c>
      <c r="AF4" s="127" t="s">
        <v>3</v>
      </c>
      <c r="AG4" s="127" t="s">
        <v>4</v>
      </c>
      <c r="AH4" s="104" t="s">
        <v>18</v>
      </c>
      <c r="AI4" s="105" t="s">
        <v>19</v>
      </c>
    </row>
    <row r="5" spans="1:35" s="80" customFormat="1" ht="18.899999999999999" customHeight="1" x14ac:dyDescent="0.25">
      <c r="A5" s="162" t="str">
        <f>PG!$E5</f>
        <v>ADOLE</v>
      </c>
      <c r="B5" s="163" t="str">
        <f>PG!$F5</f>
        <v>JOSEPH</v>
      </c>
      <c r="C5" s="164" t="str">
        <f>PG!G5</f>
        <v>SS76</v>
      </c>
      <c r="D5" s="101"/>
      <c r="E5" s="106"/>
      <c r="G5" s="171" t="str">
        <f>EF!$E5</f>
        <v>GBOHO</v>
      </c>
      <c r="H5" s="172" t="str">
        <f>EF!$E5</f>
        <v>GBOHO</v>
      </c>
      <c r="I5" s="173" t="str">
        <f>EF!$G5</f>
        <v>EMSAM</v>
      </c>
      <c r="J5" s="101"/>
      <c r="K5" s="106"/>
      <c r="M5" s="177">
        <f>BG!$A5</f>
        <v>0</v>
      </c>
      <c r="N5" s="178">
        <f>BG!$B5</f>
        <v>0</v>
      </c>
      <c r="O5" s="179">
        <f>BG!$C5</f>
        <v>0</v>
      </c>
      <c r="P5" s="101"/>
      <c r="Q5" s="106"/>
      <c r="S5" s="171">
        <f>BF!$A6</f>
        <v>0</v>
      </c>
      <c r="T5" s="180">
        <f>BF!$B6</f>
        <v>0</v>
      </c>
      <c r="U5" s="180">
        <f>BF!$C6</f>
        <v>0</v>
      </c>
      <c r="V5" s="101"/>
      <c r="W5" s="106"/>
      <c r="Y5" s="165" t="str">
        <f>EG!$E5</f>
        <v>OSMONT</v>
      </c>
      <c r="Z5" s="166" t="str">
        <f>EG!$F5</f>
        <v>CAMILLE</v>
      </c>
      <c r="AA5" s="166" t="str">
        <f>EG!$G5</f>
        <v>CORE</v>
      </c>
      <c r="AB5" s="101"/>
      <c r="AC5" s="106"/>
      <c r="AE5" s="171" t="e">
        <f>PF.!#REF!</f>
        <v>#REF!</v>
      </c>
      <c r="AF5" s="180" t="e">
        <f>PF.!#REF!</f>
        <v>#REF!</v>
      </c>
      <c r="AG5" s="180" t="e">
        <f>PF.!#REF!</f>
        <v>#REF!</v>
      </c>
      <c r="AH5" s="101"/>
      <c r="AI5" s="106"/>
    </row>
    <row r="6" spans="1:35" s="80" customFormat="1" ht="18.899999999999999" customHeight="1" x14ac:dyDescent="0.25">
      <c r="A6" s="165" t="e">
        <f>PG!#REF!</f>
        <v>#REF!</v>
      </c>
      <c r="B6" s="166" t="e">
        <f>PG!#REF!</f>
        <v>#REF!</v>
      </c>
      <c r="C6" s="167" t="e">
        <f>PG!#REF!</f>
        <v>#REF!</v>
      </c>
      <c r="D6" s="101"/>
      <c r="E6" s="106"/>
      <c r="G6" s="171" t="str">
        <f>EF!$E6</f>
        <v>BONDEL</v>
      </c>
      <c r="H6" s="172" t="str">
        <f>EF!$E6</f>
        <v>BONDEL</v>
      </c>
      <c r="I6" s="173" t="str">
        <f>EF!$G6</f>
        <v>SS76</v>
      </c>
      <c r="J6" s="101"/>
      <c r="K6" s="106"/>
      <c r="M6" s="165">
        <f>BG!$A6</f>
        <v>0</v>
      </c>
      <c r="N6" s="166">
        <f>BG!$B6</f>
        <v>0</v>
      </c>
      <c r="O6" s="167">
        <f>BG!$C6</f>
        <v>0</v>
      </c>
      <c r="P6" s="101"/>
      <c r="Q6" s="106"/>
      <c r="S6" s="171">
        <f>BF!$A12</f>
        <v>0</v>
      </c>
      <c r="T6" s="180">
        <f>BF!$B12</f>
        <v>0</v>
      </c>
      <c r="U6" s="180">
        <f>BF!$C12</f>
        <v>0</v>
      </c>
      <c r="V6" s="101"/>
      <c r="W6" s="106"/>
      <c r="Y6" s="165" t="str">
        <f>EG!$E6</f>
        <v>LE LONG</v>
      </c>
      <c r="Z6" s="166" t="str">
        <f>EG!$F6</f>
        <v>BASILE</v>
      </c>
      <c r="AA6" s="166" t="str">
        <f>EG!$G6</f>
        <v>EMSAM</v>
      </c>
      <c r="AB6" s="101"/>
      <c r="AC6" s="106"/>
      <c r="AE6" s="171" t="str">
        <f>PF.!$E5</f>
        <v>MAGUIB HYDARA</v>
      </c>
      <c r="AF6" s="180" t="str">
        <f>PF.!$F5</f>
        <v>NAIA-ROSE</v>
      </c>
      <c r="AG6" s="180" t="str">
        <f>PF.!$G5</f>
        <v>EMSAM</v>
      </c>
      <c r="AH6" s="101"/>
      <c r="AI6" s="106"/>
    </row>
    <row r="7" spans="1:35" s="80" customFormat="1" ht="18.899999999999999" customHeight="1" x14ac:dyDescent="0.25">
      <c r="A7" s="165" t="str">
        <f>PG!$E6</f>
        <v>AUDOUSSET</v>
      </c>
      <c r="B7" s="166" t="str">
        <f>PG!$F6</f>
        <v>TIMOTHEE</v>
      </c>
      <c r="C7" s="167" t="str">
        <f>PG!G6</f>
        <v>EMSAM</v>
      </c>
      <c r="D7" s="101"/>
      <c r="E7" s="106"/>
      <c r="G7" s="171" t="str">
        <f>EF!$E7</f>
        <v>WIMMER</v>
      </c>
      <c r="H7" s="172" t="str">
        <f>EF!$E7</f>
        <v>WIMMER</v>
      </c>
      <c r="I7" s="173" t="str">
        <f>EF!$G7</f>
        <v>EAPE</v>
      </c>
      <c r="J7" s="101"/>
      <c r="K7" s="106"/>
      <c r="M7" s="165">
        <f>BG!$A7</f>
        <v>0</v>
      </c>
      <c r="N7" s="166">
        <f>BG!$B7</f>
        <v>0</v>
      </c>
      <c r="O7" s="167">
        <f>BG!$C7</f>
        <v>0</v>
      </c>
      <c r="P7" s="101"/>
      <c r="Q7" s="106"/>
      <c r="S7" s="171">
        <f>BF!$A9</f>
        <v>0</v>
      </c>
      <c r="T7" s="180">
        <f>BF!$B9</f>
        <v>0</v>
      </c>
      <c r="U7" s="180">
        <f>BF!$C9</f>
        <v>0</v>
      </c>
      <c r="V7" s="101"/>
      <c r="W7" s="106"/>
      <c r="Y7" s="165" t="str">
        <f>EG!$E7</f>
        <v>LAFFONT JAN</v>
      </c>
      <c r="Z7" s="166" t="str">
        <f>EG!$F7</f>
        <v>LEONIDAS</v>
      </c>
      <c r="AA7" s="166" t="str">
        <f>EG!$G7</f>
        <v>EMSAM</v>
      </c>
      <c r="AB7" s="101"/>
      <c r="AC7" s="106"/>
      <c r="AE7" s="171" t="str">
        <f>PF.!$E6</f>
        <v>SUEUR</v>
      </c>
      <c r="AF7" s="180" t="str">
        <f>PF.!$F6</f>
        <v>MADDY</v>
      </c>
      <c r="AG7" s="180" t="str">
        <f>PF.!$G6</f>
        <v>SS76</v>
      </c>
      <c r="AH7" s="101"/>
      <c r="AI7" s="106"/>
    </row>
    <row r="8" spans="1:35" s="80" customFormat="1" ht="18.899999999999999" customHeight="1" x14ac:dyDescent="0.25">
      <c r="A8" s="165" t="str">
        <f>PG!$E7</f>
        <v>VERKARRE</v>
      </c>
      <c r="B8" s="166" t="str">
        <f>PG!$F7</f>
        <v>RAPHAEL</v>
      </c>
      <c r="C8" s="167" t="str">
        <f>PG!G7</f>
        <v>EMSAM</v>
      </c>
      <c r="D8" s="101"/>
      <c r="E8" s="106"/>
      <c r="G8" s="171" t="str">
        <f>EF!$E8</f>
        <v>BEDOUELLE</v>
      </c>
      <c r="H8" s="172" t="str">
        <f>EF!$E8</f>
        <v>BEDOUELLE</v>
      </c>
      <c r="I8" s="173" t="str">
        <f>EF!$G8</f>
        <v>EAPE</v>
      </c>
      <c r="J8" s="101"/>
      <c r="K8" s="106"/>
      <c r="M8" s="165">
        <f>BG!$A8</f>
        <v>0</v>
      </c>
      <c r="N8" s="166">
        <f>BG!$B8</f>
        <v>0</v>
      </c>
      <c r="O8" s="167">
        <f>BG!$C8</f>
        <v>0</v>
      </c>
      <c r="P8" s="101"/>
      <c r="Q8" s="106"/>
      <c r="S8" s="171" t="e">
        <f>BF!#REF!</f>
        <v>#REF!</v>
      </c>
      <c r="T8" s="180" t="e">
        <f>BF!#REF!</f>
        <v>#REF!</v>
      </c>
      <c r="U8" s="180" t="e">
        <f>BF!#REF!</f>
        <v>#REF!</v>
      </c>
      <c r="V8" s="101"/>
      <c r="W8" s="106"/>
      <c r="Y8" s="165" t="str">
        <f>EG!$E8</f>
        <v>GILLOT</v>
      </c>
      <c r="Z8" s="166" t="str">
        <f>EG!$F8</f>
        <v>VALENTIN</v>
      </c>
      <c r="AA8" s="166" t="str">
        <f>EG!$G8</f>
        <v>EAPE</v>
      </c>
      <c r="AB8" s="101"/>
      <c r="AC8" s="106"/>
      <c r="AE8" s="171" t="str">
        <f>PF.!$E7</f>
        <v>MORIN</v>
      </c>
      <c r="AF8" s="180" t="str">
        <f>PF.!$F7</f>
        <v>COLINE</v>
      </c>
      <c r="AG8" s="180" t="str">
        <f>PF.!$G7</f>
        <v>EMSAM</v>
      </c>
      <c r="AH8" s="101"/>
      <c r="AI8" s="106"/>
    </row>
    <row r="9" spans="1:35" s="80" customFormat="1" ht="18.899999999999999" customHeight="1" x14ac:dyDescent="0.25">
      <c r="A9" s="165" t="str">
        <f>PG!$E8</f>
        <v>BERTRAN</v>
      </c>
      <c r="B9" s="166" t="str">
        <f>PG!$F8</f>
        <v>VALENTIN</v>
      </c>
      <c r="C9" s="167" t="str">
        <f>PG!G8</f>
        <v>EAPE</v>
      </c>
      <c r="D9" s="101"/>
      <c r="E9" s="106"/>
      <c r="G9" s="171" t="e">
        <f>EF!#REF!</f>
        <v>#REF!</v>
      </c>
      <c r="H9" s="172" t="e">
        <f>EF!#REF!</f>
        <v>#REF!</v>
      </c>
      <c r="I9" s="173" t="e">
        <f>EF!#REF!</f>
        <v>#REF!</v>
      </c>
      <c r="J9" s="101"/>
      <c r="K9" s="106"/>
      <c r="M9" s="165">
        <f>BG!$A9</f>
        <v>0</v>
      </c>
      <c r="N9" s="166">
        <f>BG!$B9</f>
        <v>0</v>
      </c>
      <c r="O9" s="167">
        <f>BG!$C9</f>
        <v>0</v>
      </c>
      <c r="P9" s="101"/>
      <c r="Q9" s="106"/>
      <c r="S9" s="171">
        <f>BF!$A10</f>
        <v>0</v>
      </c>
      <c r="T9" s="180">
        <f>BF!$B10</f>
        <v>0</v>
      </c>
      <c r="U9" s="180">
        <f>BF!$C10</f>
        <v>0</v>
      </c>
      <c r="V9" s="101"/>
      <c r="W9" s="106"/>
      <c r="Y9" s="165" t="str">
        <f>EG!$E9</f>
        <v>LEVAVASSEUR</v>
      </c>
      <c r="Z9" s="166" t="str">
        <f>EG!$F9</f>
        <v>VALENTIN</v>
      </c>
      <c r="AA9" s="166" t="str">
        <f>EG!$G9</f>
        <v>EMSAM</v>
      </c>
      <c r="AB9" s="101"/>
      <c r="AC9" s="106"/>
      <c r="AE9" s="171" t="e">
        <f>PF.!#REF!</f>
        <v>#REF!</v>
      </c>
      <c r="AF9" s="180" t="e">
        <f>PF.!#REF!</f>
        <v>#REF!</v>
      </c>
      <c r="AG9" s="180" t="e">
        <f>PF.!#REF!</f>
        <v>#REF!</v>
      </c>
      <c r="AH9" s="101"/>
      <c r="AI9" s="106"/>
    </row>
    <row r="10" spans="1:35" s="80" customFormat="1" ht="18.899999999999999" customHeight="1" x14ac:dyDescent="0.25">
      <c r="A10" s="165" t="e">
        <f>PG!#REF!</f>
        <v>#REF!</v>
      </c>
      <c r="B10" s="166" t="e">
        <f>PG!#REF!</f>
        <v>#REF!</v>
      </c>
      <c r="C10" s="167" t="e">
        <f>PG!#REF!</f>
        <v>#REF!</v>
      </c>
      <c r="D10" s="101"/>
      <c r="E10" s="106"/>
      <c r="G10" s="171" t="str">
        <f>EF!$E9</f>
        <v>SOLER</v>
      </c>
      <c r="H10" s="172" t="str">
        <f>EF!$E9</f>
        <v>SOLER</v>
      </c>
      <c r="I10" s="173" t="str">
        <f>EF!$G9</f>
        <v>EMSAM</v>
      </c>
      <c r="J10" s="101"/>
      <c r="K10" s="106"/>
      <c r="M10" s="165" t="e">
        <f>BG!#REF!</f>
        <v>#REF!</v>
      </c>
      <c r="N10" s="166" t="e">
        <f>BG!#REF!</f>
        <v>#REF!</v>
      </c>
      <c r="O10" s="167" t="e">
        <f>BG!#REF!</f>
        <v>#REF!</v>
      </c>
      <c r="P10" s="101"/>
      <c r="Q10" s="106"/>
      <c r="S10" s="171">
        <f>BF!$A11</f>
        <v>0</v>
      </c>
      <c r="T10" s="180">
        <f>BF!$B11</f>
        <v>0</v>
      </c>
      <c r="U10" s="180">
        <f>BF!$C11</f>
        <v>0</v>
      </c>
      <c r="V10" s="101"/>
      <c r="W10" s="106"/>
      <c r="Y10" s="165" t="e">
        <f>EG!#REF!</f>
        <v>#REF!</v>
      </c>
      <c r="Z10" s="166" t="e">
        <f>EG!#REF!</f>
        <v>#REF!</v>
      </c>
      <c r="AA10" s="166" t="e">
        <f>EG!#REF!</f>
        <v>#REF!</v>
      </c>
      <c r="AB10" s="101"/>
      <c r="AC10" s="106"/>
      <c r="AE10" s="171" t="e">
        <f>PF.!#REF!</f>
        <v>#REF!</v>
      </c>
      <c r="AF10" s="180" t="e">
        <f>PF.!#REF!</f>
        <v>#REF!</v>
      </c>
      <c r="AG10" s="180" t="e">
        <f>PF.!#REF!</f>
        <v>#REF!</v>
      </c>
      <c r="AH10" s="101"/>
      <c r="AI10" s="106"/>
    </row>
    <row r="11" spans="1:35" s="80" customFormat="1" ht="18.899999999999999" customHeight="1" x14ac:dyDescent="0.25">
      <c r="A11" s="165" t="str">
        <f>PG!$E9</f>
        <v>BEKHEDDA</v>
      </c>
      <c r="B11" s="166" t="str">
        <f>PG!$F9</f>
        <v>IMRAN</v>
      </c>
      <c r="C11" s="167" t="str">
        <f>PG!G9</f>
        <v>EMSAM</v>
      </c>
      <c r="D11" s="101"/>
      <c r="E11" s="106"/>
      <c r="G11" s="171" t="str">
        <f>EF!$E10</f>
        <v>RIVIERE</v>
      </c>
      <c r="H11" s="172" t="str">
        <f>EF!$E10</f>
        <v>RIVIERE</v>
      </c>
      <c r="I11" s="173" t="str">
        <f>EF!$G10</f>
        <v>CORE</v>
      </c>
      <c r="J11" s="101"/>
      <c r="K11" s="106"/>
      <c r="M11" s="165">
        <f>BG!$A10</f>
        <v>0</v>
      </c>
      <c r="N11" s="166">
        <f>BG!$B10</f>
        <v>0</v>
      </c>
      <c r="O11" s="167">
        <f>BG!$C10</f>
        <v>0</v>
      </c>
      <c r="P11" s="101"/>
      <c r="Q11" s="106"/>
      <c r="S11" s="171">
        <f>BF!$A7</f>
        <v>0</v>
      </c>
      <c r="T11" s="180">
        <f>BF!$B7</f>
        <v>0</v>
      </c>
      <c r="U11" s="180">
        <f>BF!$C7</f>
        <v>0</v>
      </c>
      <c r="V11" s="101"/>
      <c r="W11" s="106"/>
      <c r="Y11" s="165" t="str">
        <f>EG!$E10</f>
        <v>TASTET</v>
      </c>
      <c r="Z11" s="166" t="str">
        <f>EG!$F10</f>
        <v>RAPHAEL</v>
      </c>
      <c r="AA11" s="166" t="str">
        <f>EG!$G10</f>
        <v>EMSAM</v>
      </c>
      <c r="AB11" s="101"/>
      <c r="AC11" s="106"/>
      <c r="AE11" s="171" t="e">
        <f>PF.!#REF!</f>
        <v>#REF!</v>
      </c>
      <c r="AF11" s="180" t="e">
        <f>PF.!#REF!</f>
        <v>#REF!</v>
      </c>
      <c r="AG11" s="180" t="e">
        <f>PF.!#REF!</f>
        <v>#REF!</v>
      </c>
      <c r="AH11" s="101"/>
      <c r="AI11" s="106"/>
    </row>
    <row r="12" spans="1:35" s="80" customFormat="1" ht="18.899999999999999" customHeight="1" x14ac:dyDescent="0.25">
      <c r="A12" s="165" t="str">
        <f>PG!$E10</f>
        <v>BELHAJI</v>
      </c>
      <c r="B12" s="166" t="str">
        <f>PG!$F10</f>
        <v>HARONE</v>
      </c>
      <c r="C12" s="167" t="str">
        <f>PG!G10</f>
        <v>EAPE</v>
      </c>
      <c r="D12" s="101"/>
      <c r="E12" s="106"/>
      <c r="G12" s="171" t="str">
        <f>EF!$E11</f>
        <v>DIAKHITE</v>
      </c>
      <c r="H12" s="172" t="str">
        <f>EF!$E11</f>
        <v>DIAKHITE</v>
      </c>
      <c r="I12" s="173" t="str">
        <f>EF!$G11</f>
        <v>EAPE</v>
      </c>
      <c r="J12" s="101"/>
      <c r="K12" s="106"/>
      <c r="M12" s="165">
        <f>BG!$A11</f>
        <v>0</v>
      </c>
      <c r="N12" s="166">
        <f>BG!$B11</f>
        <v>0</v>
      </c>
      <c r="O12" s="167">
        <f>BG!$C11</f>
        <v>0</v>
      </c>
      <c r="P12" s="101"/>
      <c r="Q12" s="106"/>
      <c r="S12" s="171">
        <f>BF!$A13</f>
        <v>0</v>
      </c>
      <c r="T12" s="180">
        <f>BF!$B13</f>
        <v>0</v>
      </c>
      <c r="U12" s="180">
        <f>BF!$C13</f>
        <v>0</v>
      </c>
      <c r="V12" s="101"/>
      <c r="W12" s="106"/>
      <c r="Y12" s="165" t="str">
        <f>EG!$E11</f>
        <v>DESMET</v>
      </c>
      <c r="Z12" s="166" t="str">
        <f>EG!$F11</f>
        <v>SIMON</v>
      </c>
      <c r="AA12" s="166" t="str">
        <f>EG!$G11</f>
        <v>EAPE</v>
      </c>
      <c r="AB12" s="101"/>
      <c r="AC12" s="106"/>
      <c r="AE12" s="171" t="str">
        <f>PF.!$E8</f>
        <v>FORTIER DJAHARA</v>
      </c>
      <c r="AF12" s="180" t="str">
        <f>PF.!$F8</f>
        <v>ASMA</v>
      </c>
      <c r="AG12" s="180" t="str">
        <f>PF.!$G8</f>
        <v>EAPE</v>
      </c>
      <c r="AH12" s="101"/>
      <c r="AI12" s="106"/>
    </row>
    <row r="13" spans="1:35" s="80" customFormat="1" ht="18.899999999999999" customHeight="1" x14ac:dyDescent="0.25">
      <c r="A13" s="165" t="str">
        <f>PG!$E11</f>
        <v>BENTIFRAOUINE</v>
      </c>
      <c r="B13" s="166" t="str">
        <f>PG!$F11</f>
        <v>TIDIANI</v>
      </c>
      <c r="C13" s="167" t="str">
        <f>PG!G11</f>
        <v>SS76</v>
      </c>
      <c r="D13" s="101"/>
      <c r="E13" s="106"/>
      <c r="G13" s="171" t="str">
        <f>EF!$E12</f>
        <v>LATINIER HAVARD</v>
      </c>
      <c r="H13" s="172" t="str">
        <f>EF!$E12</f>
        <v>LATINIER HAVARD</v>
      </c>
      <c r="I13" s="173" t="str">
        <f>EF!$G12</f>
        <v>EAPE</v>
      </c>
      <c r="J13" s="101"/>
      <c r="K13" s="106"/>
      <c r="M13" s="165">
        <f>BG!$A12</f>
        <v>0</v>
      </c>
      <c r="N13" s="166">
        <f>BG!$B12</f>
        <v>0</v>
      </c>
      <c r="O13" s="167">
        <f>BG!$C12</f>
        <v>0</v>
      </c>
      <c r="P13" s="101"/>
      <c r="Q13" s="106"/>
      <c r="S13" s="171">
        <f>BF!$A14</f>
        <v>0</v>
      </c>
      <c r="T13" s="180">
        <f>BF!$B14</f>
        <v>0</v>
      </c>
      <c r="U13" s="180">
        <f>BF!$C14</f>
        <v>0</v>
      </c>
      <c r="V13" s="101"/>
      <c r="W13" s="106"/>
      <c r="Y13" s="165" t="str">
        <f>EG!$E12</f>
        <v>HEBERT</v>
      </c>
      <c r="Z13" s="166" t="str">
        <f>EG!$F12</f>
        <v>MAXENT</v>
      </c>
      <c r="AA13" s="166" t="str">
        <f>EG!$G12</f>
        <v>EAPE</v>
      </c>
      <c r="AB13" s="101"/>
      <c r="AC13" s="106"/>
      <c r="AE13" s="171" t="str">
        <f>PF.!$E9</f>
        <v>MAZILA</v>
      </c>
      <c r="AF13" s="180" t="str">
        <f>PF.!$F9</f>
        <v>GAELYS</v>
      </c>
      <c r="AG13" s="180" t="str">
        <f>PF.!$G9</f>
        <v>SS76</v>
      </c>
      <c r="AH13" s="101"/>
      <c r="AI13" s="106"/>
    </row>
    <row r="14" spans="1:35" s="80" customFormat="1" ht="18.899999999999999" customHeight="1" x14ac:dyDescent="0.25">
      <c r="A14" s="165" t="str">
        <f>PG!$E12</f>
        <v>BERLAN</v>
      </c>
      <c r="B14" s="166" t="str">
        <f>PG!$F12</f>
        <v>VALENTIN</v>
      </c>
      <c r="C14" s="167" t="str">
        <f>PG!G12</f>
        <v>EMSAM</v>
      </c>
      <c r="D14" s="101"/>
      <c r="E14" s="106"/>
      <c r="G14" s="171" t="str">
        <f>EF!$E13</f>
        <v>POIXBLANC</v>
      </c>
      <c r="H14" s="172" t="str">
        <f>EF!$E13</f>
        <v>POIXBLANC</v>
      </c>
      <c r="I14" s="173" t="str">
        <f>EF!$G13</f>
        <v>EAPE</v>
      </c>
      <c r="J14" s="101"/>
      <c r="K14" s="106"/>
      <c r="M14" s="165">
        <f>BG!$A13</f>
        <v>0</v>
      </c>
      <c r="N14" s="166">
        <f>BG!$B13</f>
        <v>0</v>
      </c>
      <c r="O14" s="167">
        <f>BG!$C13</f>
        <v>0</v>
      </c>
      <c r="P14" s="101"/>
      <c r="Q14" s="106"/>
      <c r="S14" s="171">
        <f>BF!$A4</f>
        <v>0</v>
      </c>
      <c r="T14" s="180">
        <f>BF!$B4</f>
        <v>0</v>
      </c>
      <c r="U14" s="180">
        <f>BF!$C4</f>
        <v>0</v>
      </c>
      <c r="V14" s="101"/>
      <c r="W14" s="106"/>
      <c r="Y14" s="165" t="str">
        <f>EG!$E13</f>
        <v>PHILIP-VOLKAERT</v>
      </c>
      <c r="Z14" s="166" t="str">
        <f>EG!$F13</f>
        <v>LEOPOLD</v>
      </c>
      <c r="AA14" s="166" t="str">
        <f>EG!$G13</f>
        <v>EAPE</v>
      </c>
      <c r="AB14" s="101"/>
      <c r="AC14" s="106"/>
      <c r="AE14" s="171" t="str">
        <f>PF.!$E10</f>
        <v>LEFEBVRE</v>
      </c>
      <c r="AF14" s="180" t="str">
        <f>PF.!$F10</f>
        <v>AIDA</v>
      </c>
      <c r="AG14" s="180" t="str">
        <f>PF.!$G10</f>
        <v>SS76</v>
      </c>
      <c r="AH14" s="101"/>
      <c r="AI14" s="106"/>
    </row>
    <row r="15" spans="1:35" s="80" customFormat="1" ht="18.899999999999999" customHeight="1" x14ac:dyDescent="0.25">
      <c r="A15" s="165" t="str">
        <f>PG!$E13</f>
        <v>KONATE CHEMIN</v>
      </c>
      <c r="B15" s="166" t="str">
        <f>PG!$F13</f>
        <v>ISMAEL</v>
      </c>
      <c r="C15" s="167" t="str">
        <f>PG!G13</f>
        <v>CORE</v>
      </c>
      <c r="D15" s="101"/>
      <c r="E15" s="106"/>
      <c r="G15" s="171" t="str">
        <f>EF!$E14</f>
        <v>MOUQUET</v>
      </c>
      <c r="H15" s="172" t="str">
        <f>EF!$E14</f>
        <v>MOUQUET</v>
      </c>
      <c r="I15" s="173" t="str">
        <f>EF!$G14</f>
        <v>EAPE</v>
      </c>
      <c r="J15" s="101"/>
      <c r="K15" s="106"/>
      <c r="M15" s="165">
        <f>BG!$A14</f>
        <v>0</v>
      </c>
      <c r="N15" s="166">
        <f>BG!$B14</f>
        <v>0</v>
      </c>
      <c r="O15" s="167">
        <f>BG!$C14</f>
        <v>0</v>
      </c>
      <c r="P15" s="101"/>
      <c r="Q15" s="106"/>
      <c r="S15" s="171">
        <f>BF!$A16</f>
        <v>0</v>
      </c>
      <c r="T15" s="180">
        <f>BF!$B16</f>
        <v>0</v>
      </c>
      <c r="U15" s="180">
        <f>BF!$C16</f>
        <v>0</v>
      </c>
      <c r="V15" s="101"/>
      <c r="W15" s="106"/>
      <c r="Y15" s="165" t="str">
        <f>EG!$E14</f>
        <v>GUYOT</v>
      </c>
      <c r="Z15" s="166" t="str">
        <f>EG!$F14</f>
        <v>ELIOTT</v>
      </c>
      <c r="AA15" s="166" t="str">
        <f>EG!$G14</f>
        <v>EAPE</v>
      </c>
      <c r="AB15" s="101"/>
      <c r="AC15" s="106"/>
      <c r="AE15" s="171" t="str">
        <f>PF.!$E11</f>
        <v>HAREL GUICHE</v>
      </c>
      <c r="AF15" s="180" t="str">
        <f>PF.!$F11</f>
        <v>FAUSTINE</v>
      </c>
      <c r="AG15" s="180" t="str">
        <f>PF.!$G11</f>
        <v>EAPE</v>
      </c>
      <c r="AH15" s="101"/>
      <c r="AI15" s="106"/>
    </row>
    <row r="16" spans="1:35" s="80" customFormat="1" ht="18.899999999999999" customHeight="1" x14ac:dyDescent="0.25">
      <c r="A16" s="165" t="str">
        <f>PG!$E14</f>
        <v>BOCQUET</v>
      </c>
      <c r="B16" s="166" t="str">
        <f>PG!$F14</f>
        <v>GABRIEL</v>
      </c>
      <c r="C16" s="167" t="str">
        <f>PG!G14</f>
        <v>EMSAM</v>
      </c>
      <c r="D16" s="101"/>
      <c r="E16" s="106"/>
      <c r="G16" s="171" t="str">
        <f>EF!$E15</f>
        <v>VASSE</v>
      </c>
      <c r="H16" s="172" t="str">
        <f>EF!$E15</f>
        <v>VASSE</v>
      </c>
      <c r="I16" s="173" t="str">
        <f>EF!$G15</f>
        <v>EMSAM</v>
      </c>
      <c r="J16" s="101"/>
      <c r="K16" s="106"/>
      <c r="M16" s="165">
        <f>BG!$A15</f>
        <v>0</v>
      </c>
      <c r="N16" s="166">
        <f>BG!$B15</f>
        <v>0</v>
      </c>
      <c r="O16" s="167">
        <f>BG!$C15</f>
        <v>0</v>
      </c>
      <c r="P16" s="101"/>
      <c r="Q16" s="106"/>
      <c r="S16" s="171">
        <f>BF!$A17</f>
        <v>0</v>
      </c>
      <c r="T16" s="180">
        <f>BF!$B17</f>
        <v>0</v>
      </c>
      <c r="U16" s="180">
        <f>BF!$C17</f>
        <v>0</v>
      </c>
      <c r="V16" s="101"/>
      <c r="W16" s="106"/>
      <c r="Y16" s="165" t="str">
        <f>EG!$E17</f>
        <v>MORVAN</v>
      </c>
      <c r="Z16" s="166" t="str">
        <f>EG!$F17</f>
        <v>MAEL</v>
      </c>
      <c r="AA16" s="166" t="str">
        <f>EG!$G17</f>
        <v>SS76</v>
      </c>
      <c r="AB16" s="101"/>
      <c r="AC16" s="106"/>
      <c r="AE16" s="171" t="str">
        <f>PF.!$E28</f>
        <v>THIAM</v>
      </c>
      <c r="AF16" s="180" t="str">
        <f>PF.!$F28</f>
        <v>FATIMA -NOURA</v>
      </c>
      <c r="AG16" s="180" t="str">
        <f>PF.!$G28</f>
        <v>EAPE</v>
      </c>
      <c r="AH16" s="101"/>
      <c r="AI16" s="106"/>
    </row>
    <row r="17" spans="1:35" s="80" customFormat="1" ht="18.899999999999999" customHeight="1" x14ac:dyDescent="0.25">
      <c r="A17" s="165" t="str">
        <f>PG!$E15</f>
        <v>BONNEAU</v>
      </c>
      <c r="B17" s="166" t="str">
        <f>PG!$F15</f>
        <v>MARTIN</v>
      </c>
      <c r="C17" s="167" t="str">
        <f>PG!G15</f>
        <v>EAPE</v>
      </c>
      <c r="D17" s="101"/>
      <c r="E17" s="106"/>
      <c r="G17" s="171" t="str">
        <f>EF!$E16</f>
        <v>JEAN</v>
      </c>
      <c r="H17" s="172" t="str">
        <f>EF!$E16</f>
        <v>JEAN</v>
      </c>
      <c r="I17" s="173" t="str">
        <f>EF!$G16</f>
        <v>EAPE</v>
      </c>
      <c r="J17" s="101"/>
      <c r="K17" s="106"/>
      <c r="M17" s="165">
        <f>BG!$A16</f>
        <v>0</v>
      </c>
      <c r="N17" s="166">
        <f>BG!$B16</f>
        <v>0</v>
      </c>
      <c r="O17" s="167">
        <f>BG!$C16</f>
        <v>0</v>
      </c>
      <c r="P17" s="101"/>
      <c r="Q17" s="106"/>
      <c r="S17" s="171">
        <f>BF!$A18</f>
        <v>0</v>
      </c>
      <c r="T17" s="180">
        <f>BF!$B18</f>
        <v>0</v>
      </c>
      <c r="U17" s="180">
        <f>BF!$C18</f>
        <v>0</v>
      </c>
      <c r="V17" s="101"/>
      <c r="W17" s="106"/>
      <c r="Y17" s="165" t="str">
        <f>EG!$E31</f>
        <v>BEHENGARAY</v>
      </c>
      <c r="Z17" s="166" t="str">
        <f>EG!$F31</f>
        <v>Simon</v>
      </c>
      <c r="AA17" s="166" t="str">
        <f>EG!$G31</f>
        <v>ENSAM</v>
      </c>
      <c r="AB17" s="101"/>
      <c r="AC17" s="106"/>
      <c r="AE17" s="171" t="str">
        <f>PF.!$E29</f>
        <v>DIDIER</v>
      </c>
      <c r="AF17" s="180" t="str">
        <f>PF.!$F29</f>
        <v>AMBRE</v>
      </c>
      <c r="AG17" s="180" t="str">
        <f>PF.!$G29</f>
        <v>CORE</v>
      </c>
      <c r="AH17" s="101"/>
      <c r="AI17" s="106"/>
    </row>
    <row r="18" spans="1:35" s="80" customFormat="1" ht="18.899999999999999" customHeight="1" x14ac:dyDescent="0.25">
      <c r="A18" s="165" t="str">
        <f>PG!$E16</f>
        <v>BONNIN</v>
      </c>
      <c r="B18" s="166" t="str">
        <f>PG!$F16</f>
        <v>ALEXANDRE</v>
      </c>
      <c r="C18" s="167" t="str">
        <f>PG!G16</f>
        <v>EMSAM</v>
      </c>
      <c r="D18" s="101"/>
      <c r="E18" s="106"/>
      <c r="G18" s="171" t="str">
        <f>EF!$E17</f>
        <v>DUDONS</v>
      </c>
      <c r="H18" s="172" t="str">
        <f>EF!$E17</f>
        <v>DUDONS</v>
      </c>
      <c r="I18" s="173" t="str">
        <f>EF!$G17</f>
        <v>EAPE</v>
      </c>
      <c r="J18" s="101"/>
      <c r="K18" s="106"/>
      <c r="M18" s="165">
        <f>BG!$A17</f>
        <v>0</v>
      </c>
      <c r="N18" s="166">
        <f>BG!$B17</f>
        <v>0</v>
      </c>
      <c r="O18" s="167">
        <f>BG!$C17</f>
        <v>0</v>
      </c>
      <c r="P18" s="101"/>
      <c r="Q18" s="106"/>
      <c r="S18" s="171">
        <f>BF!$A19</f>
        <v>0</v>
      </c>
      <c r="T18" s="180">
        <f>BF!$B19</f>
        <v>0</v>
      </c>
      <c r="U18" s="180">
        <f>BF!$C19</f>
        <v>0</v>
      </c>
      <c r="V18" s="101"/>
      <c r="W18" s="106"/>
      <c r="Y18" s="165" t="str">
        <f>EG!$E32</f>
        <v>LEMELLE</v>
      </c>
      <c r="Z18" s="166" t="str">
        <f>EG!$F32</f>
        <v>HUGO</v>
      </c>
      <c r="AA18" s="166" t="str">
        <f>EG!$G32</f>
        <v>SS76</v>
      </c>
      <c r="AB18" s="101"/>
      <c r="AC18" s="106"/>
      <c r="AE18" s="171" t="str">
        <f>PF.!$E30</f>
        <v>LECOMTE GRONDIN</v>
      </c>
      <c r="AF18" s="180" t="str">
        <f>PF.!$F30</f>
        <v>CAMILLE</v>
      </c>
      <c r="AG18" s="180" t="str">
        <f>PF.!$G30</f>
        <v>EAPE</v>
      </c>
      <c r="AH18" s="101"/>
      <c r="AI18" s="106"/>
    </row>
    <row r="19" spans="1:35" s="80" customFormat="1" ht="18.899999999999999" customHeight="1" x14ac:dyDescent="0.25">
      <c r="A19" s="165" t="str">
        <f>PG!$E17</f>
        <v>BOUCHER</v>
      </c>
      <c r="B19" s="166" t="str">
        <f>PG!$F17</f>
        <v>RAFAEL</v>
      </c>
      <c r="C19" s="167" t="str">
        <f>PG!G17</f>
        <v>EMSAM</v>
      </c>
      <c r="D19" s="101"/>
      <c r="E19" s="106"/>
      <c r="G19" s="171" t="str">
        <f>EF!$E18</f>
        <v>NYERGES</v>
      </c>
      <c r="H19" s="172" t="str">
        <f>EF!$E18</f>
        <v>NYERGES</v>
      </c>
      <c r="I19" s="173" t="str">
        <f>EF!$G18</f>
        <v>EAPE</v>
      </c>
      <c r="J19" s="101"/>
      <c r="K19" s="106"/>
      <c r="M19" s="165">
        <f>BG!$A18</f>
        <v>0</v>
      </c>
      <c r="N19" s="166">
        <f>BG!$B18</f>
        <v>0</v>
      </c>
      <c r="O19" s="167">
        <f>BG!$C18</f>
        <v>0</v>
      </c>
      <c r="P19" s="101"/>
      <c r="Q19" s="106"/>
      <c r="S19" s="171">
        <f>BF!$A20</f>
        <v>0</v>
      </c>
      <c r="T19" s="180">
        <f>BF!$B20</f>
        <v>0</v>
      </c>
      <c r="U19" s="180">
        <f>BF!$C20</f>
        <v>0</v>
      </c>
      <c r="V19" s="101"/>
      <c r="W19" s="106"/>
      <c r="Y19" s="165" t="str">
        <f>EG!$E33</f>
        <v>RUIZ</v>
      </c>
      <c r="Z19" s="166" t="str">
        <f>EG!$F33</f>
        <v>AXEL</v>
      </c>
      <c r="AA19" s="166" t="str">
        <f>EG!$G33</f>
        <v>EMSAM</v>
      </c>
      <c r="AB19" s="101"/>
      <c r="AC19" s="106"/>
      <c r="AE19" s="171" t="str">
        <f>PF.!$E31</f>
        <v>LOUVET</v>
      </c>
      <c r="AF19" s="180" t="str">
        <f>PF.!$F31</f>
        <v>ANAE</v>
      </c>
      <c r="AG19" s="180" t="str">
        <f>PF.!$G31</f>
        <v>SS76</v>
      </c>
      <c r="AH19" s="101"/>
      <c r="AI19" s="106"/>
    </row>
    <row r="20" spans="1:35" s="80" customFormat="1" ht="18.899999999999999" customHeight="1" x14ac:dyDescent="0.25">
      <c r="A20" s="165" t="str">
        <f>PG!$E18</f>
        <v>BRODARD</v>
      </c>
      <c r="B20" s="166" t="str">
        <f>PG!$F18</f>
        <v>OLIVIER</v>
      </c>
      <c r="C20" s="167" t="str">
        <f>PG!G18</f>
        <v>EMSAM</v>
      </c>
      <c r="D20" s="101"/>
      <c r="E20" s="106"/>
      <c r="G20" s="171" t="e">
        <f>EF!#REF!</f>
        <v>#REF!</v>
      </c>
      <c r="H20" s="172" t="e">
        <f>EF!#REF!</f>
        <v>#REF!</v>
      </c>
      <c r="I20" s="173" t="e">
        <f>EF!#REF!</f>
        <v>#REF!</v>
      </c>
      <c r="J20" s="101"/>
      <c r="K20" s="106"/>
      <c r="M20" s="165">
        <f>BG!$A19</f>
        <v>0</v>
      </c>
      <c r="N20" s="166">
        <f>BG!$B19</f>
        <v>0</v>
      </c>
      <c r="O20" s="167">
        <f>BG!$C19</f>
        <v>0</v>
      </c>
      <c r="P20" s="101"/>
      <c r="Q20" s="106"/>
      <c r="S20" s="171">
        <f>BF!$A21</f>
        <v>0</v>
      </c>
      <c r="T20" s="180">
        <f>BF!$B21</f>
        <v>0</v>
      </c>
      <c r="U20" s="180">
        <f>BF!$C21</f>
        <v>0</v>
      </c>
      <c r="V20" s="101"/>
      <c r="W20" s="106"/>
      <c r="Y20" s="165" t="str">
        <f>EG!$E34</f>
        <v>CHIKHI</v>
      </c>
      <c r="Z20" s="166" t="str">
        <f>EG!$F34</f>
        <v>Naïm</v>
      </c>
      <c r="AA20" s="166" t="str">
        <f>EG!$G34</f>
        <v>SS76</v>
      </c>
      <c r="AB20" s="101"/>
      <c r="AC20" s="106"/>
      <c r="AE20" s="171" t="str">
        <f>PF.!$E32</f>
        <v>GROSBOIS</v>
      </c>
      <c r="AF20" s="180" t="str">
        <f>PF.!$F32</f>
        <v>JEANNE</v>
      </c>
      <c r="AG20" s="180" t="str">
        <f>PF.!$G32</f>
        <v>CORE</v>
      </c>
      <c r="AH20" s="101"/>
      <c r="AI20" s="106"/>
    </row>
    <row r="21" spans="1:35" s="80" customFormat="1" ht="18.899999999999999" customHeight="1" x14ac:dyDescent="0.25">
      <c r="A21" s="165" t="str">
        <f>PG!$E19</f>
        <v>CABANNE</v>
      </c>
      <c r="B21" s="166" t="str">
        <f>PG!$F19</f>
        <v>RAPHAEL</v>
      </c>
      <c r="C21" s="167" t="str">
        <f>PG!G19</f>
        <v>EAPE</v>
      </c>
      <c r="D21" s="101"/>
      <c r="E21" s="106"/>
      <c r="G21" s="171" t="str">
        <f>EF!$E20</f>
        <v>DIAKHITE</v>
      </c>
      <c r="H21" s="172" t="str">
        <f>EF!$E20</f>
        <v>DIAKHITE</v>
      </c>
      <c r="I21" s="173" t="str">
        <f>EF!$G20</f>
        <v>CORE</v>
      </c>
      <c r="J21" s="101"/>
      <c r="K21" s="106"/>
      <c r="M21" s="165">
        <f>BG!$A20</f>
        <v>0</v>
      </c>
      <c r="N21" s="166">
        <f>BG!$B20</f>
        <v>0</v>
      </c>
      <c r="O21" s="167">
        <f>BG!$C20</f>
        <v>0</v>
      </c>
      <c r="P21" s="101"/>
      <c r="Q21" s="106"/>
      <c r="S21" s="171">
        <f>BF!$A22</f>
        <v>0</v>
      </c>
      <c r="T21" s="180">
        <f>BF!$B22</f>
        <v>0</v>
      </c>
      <c r="U21" s="180">
        <f>BF!$C22</f>
        <v>0</v>
      </c>
      <c r="V21" s="101"/>
      <c r="W21" s="106"/>
      <c r="Y21" s="165" t="str">
        <f>EG!$E35</f>
        <v>Auger benvenuto</v>
      </c>
      <c r="Z21" s="166" t="str">
        <f>EG!$F35</f>
        <v>Marius</v>
      </c>
      <c r="AA21" s="166" t="str">
        <f>EG!$G35</f>
        <v>SS76</v>
      </c>
      <c r="AB21" s="101"/>
      <c r="AC21" s="106"/>
      <c r="AE21" s="171" t="str">
        <f>PF.!$E33</f>
        <v>MONTOUT</v>
      </c>
      <c r="AF21" s="180" t="str">
        <f>PF.!$F33</f>
        <v>NAELIZIA</v>
      </c>
      <c r="AG21" s="180" t="str">
        <f>PF.!$G33</f>
        <v>SS76</v>
      </c>
      <c r="AH21" s="101"/>
      <c r="AI21" s="106"/>
    </row>
    <row r="22" spans="1:35" s="80" customFormat="1" ht="18.899999999999999" customHeight="1" x14ac:dyDescent="0.25">
      <c r="A22" s="165" t="str">
        <f>PG!$E20</f>
        <v>LEGOUEST</v>
      </c>
      <c r="B22" s="166" t="str">
        <f>PG!$F20</f>
        <v>MARIUS</v>
      </c>
      <c r="C22" s="167" t="str">
        <f>PG!G20</f>
        <v>EAPE</v>
      </c>
      <c r="D22" s="101"/>
      <c r="E22" s="106"/>
      <c r="G22" s="171" t="str">
        <f>EF!$E21</f>
        <v>CUCURULL</v>
      </c>
      <c r="H22" s="172" t="str">
        <f>EF!$E21</f>
        <v>CUCURULL</v>
      </c>
      <c r="I22" s="173" t="str">
        <f>EF!$G21</f>
        <v>CORE</v>
      </c>
      <c r="J22" s="101"/>
      <c r="K22" s="106"/>
      <c r="M22" s="165">
        <f>BG!$A21</f>
        <v>0</v>
      </c>
      <c r="N22" s="166">
        <f>BG!$B21</f>
        <v>0</v>
      </c>
      <c r="O22" s="167">
        <f>BG!$C21</f>
        <v>0</v>
      </c>
      <c r="P22" s="101"/>
      <c r="Q22" s="106"/>
      <c r="S22" s="171">
        <f>BF!$A23</f>
        <v>0</v>
      </c>
      <c r="T22" s="180">
        <f>BF!$B23</f>
        <v>0</v>
      </c>
      <c r="U22" s="180">
        <f>BF!$C23</f>
        <v>0</v>
      </c>
      <c r="V22" s="101"/>
      <c r="W22" s="106"/>
      <c r="Y22" s="165" t="str">
        <f>EG!$E36</f>
        <v>BERNARDIN</v>
      </c>
      <c r="Z22" s="166" t="str">
        <f>EG!$F36</f>
        <v>JAMES</v>
      </c>
      <c r="AA22" s="166" t="str">
        <f>EG!$G36</f>
        <v>SS76</v>
      </c>
      <c r="AB22" s="101"/>
      <c r="AC22" s="106"/>
      <c r="AE22" s="171" t="str">
        <f>PF.!$E34</f>
        <v>VAUCHEL</v>
      </c>
      <c r="AF22" s="180" t="str">
        <f>PF.!$F34</f>
        <v>LIYA</v>
      </c>
      <c r="AG22" s="180" t="str">
        <f>PF.!$G34</f>
        <v>EAPE</v>
      </c>
      <c r="AH22" s="101"/>
      <c r="AI22" s="106"/>
    </row>
    <row r="23" spans="1:35" s="80" customFormat="1" ht="18.899999999999999" customHeight="1" x14ac:dyDescent="0.25">
      <c r="A23" s="165" t="str">
        <f>PG!$E21</f>
        <v>CAPLAIN</v>
      </c>
      <c r="B23" s="166" t="str">
        <f>PG!$F21</f>
        <v>HIPPOLYTE</v>
      </c>
      <c r="C23" s="167" t="str">
        <f>PG!G21</f>
        <v>EMSAM</v>
      </c>
      <c r="D23" s="101"/>
      <c r="E23" s="106"/>
      <c r="G23" s="171" t="str">
        <f>EF!$E22</f>
        <v>MEJRI</v>
      </c>
      <c r="H23" s="172" t="str">
        <f>EF!$E22</f>
        <v>MEJRI</v>
      </c>
      <c r="I23" s="173" t="str">
        <f>EF!$G22</f>
        <v>EMSAM</v>
      </c>
      <c r="J23" s="101"/>
      <c r="K23" s="106"/>
      <c r="M23" s="165">
        <f>BG!$A22</f>
        <v>0</v>
      </c>
      <c r="N23" s="166">
        <f>BG!$B22</f>
        <v>0</v>
      </c>
      <c r="O23" s="167">
        <f>BG!$C22</f>
        <v>0</v>
      </c>
      <c r="P23" s="101"/>
      <c r="Q23" s="106"/>
      <c r="S23" s="171">
        <f>BF!$A24</f>
        <v>0</v>
      </c>
      <c r="T23" s="180">
        <f>BF!$B24</f>
        <v>0</v>
      </c>
      <c r="U23" s="180">
        <f>BF!$C24</f>
        <v>0</v>
      </c>
      <c r="V23" s="101"/>
      <c r="W23" s="106"/>
      <c r="Y23" s="165" t="str">
        <f>EG!$E37</f>
        <v>HARANT</v>
      </c>
      <c r="Z23" s="166" t="str">
        <f>EG!$F37</f>
        <v>LEO</v>
      </c>
      <c r="AA23" s="166" t="str">
        <f>EG!$G37</f>
        <v>EAPE</v>
      </c>
      <c r="AB23" s="101"/>
      <c r="AC23" s="106"/>
      <c r="AE23" s="171" t="str">
        <f>PF.!$E35</f>
        <v>GIBERT</v>
      </c>
      <c r="AF23" s="180" t="str">
        <f>PF.!$F35</f>
        <v>ELYNE</v>
      </c>
      <c r="AG23" s="180" t="str">
        <f>PF.!$G35</f>
        <v>CORE</v>
      </c>
      <c r="AH23" s="101"/>
      <c r="AI23" s="106"/>
    </row>
    <row r="24" spans="1:35" s="80" customFormat="1" ht="18.899999999999999" customHeight="1" x14ac:dyDescent="0.25">
      <c r="A24" s="165" t="str">
        <f>PG!$E22</f>
        <v>CASANOVA</v>
      </c>
      <c r="B24" s="166" t="str">
        <f>PG!$F22</f>
        <v>PIERRE</v>
      </c>
      <c r="C24" s="167" t="str">
        <f>PG!G22</f>
        <v>EAPE</v>
      </c>
      <c r="D24" s="101"/>
      <c r="E24" s="106"/>
      <c r="G24" s="171" t="str">
        <f>EF!$E23</f>
        <v>BREELLE MARCETEAU</v>
      </c>
      <c r="H24" s="172" t="str">
        <f>EF!$E23</f>
        <v>BREELLE MARCETEAU</v>
      </c>
      <c r="I24" s="173" t="str">
        <f>EF!$G23</f>
        <v>SS76</v>
      </c>
      <c r="J24" s="101"/>
      <c r="K24" s="106"/>
      <c r="M24" s="165">
        <f>BG!$A23</f>
        <v>0</v>
      </c>
      <c r="N24" s="166">
        <f>BG!$B23</f>
        <v>0</v>
      </c>
      <c r="O24" s="167">
        <f>BG!$C23</f>
        <v>0</v>
      </c>
      <c r="P24" s="101"/>
      <c r="Q24" s="106"/>
      <c r="S24" s="171">
        <f>BF!$A25</f>
        <v>0</v>
      </c>
      <c r="T24" s="180">
        <f>BF!$B25</f>
        <v>0</v>
      </c>
      <c r="U24" s="180">
        <f>BF!$C25</f>
        <v>0</v>
      </c>
      <c r="V24" s="101"/>
      <c r="W24" s="106"/>
      <c r="Y24" s="165" t="str">
        <f>EG!$E38</f>
        <v>DEVILLIERS</v>
      </c>
      <c r="Z24" s="166" t="str">
        <f>EG!$F38</f>
        <v>NATHANAEL</v>
      </c>
      <c r="AA24" s="166" t="str">
        <f>EG!$G38</f>
        <v>EAPE</v>
      </c>
      <c r="AB24" s="101"/>
      <c r="AC24" s="106"/>
      <c r="AE24" s="171" t="str">
        <f>PF.!$E36</f>
        <v>BOURALY</v>
      </c>
      <c r="AF24" s="180" t="str">
        <f>PF.!$F36</f>
        <v>JADE</v>
      </c>
      <c r="AG24" s="180" t="str">
        <f>PF.!$G36</f>
        <v>EAPE</v>
      </c>
      <c r="AH24" s="101"/>
      <c r="AI24" s="106"/>
    </row>
    <row r="25" spans="1:35" s="80" customFormat="1" ht="18.899999999999999" customHeight="1" x14ac:dyDescent="0.25">
      <c r="A25" s="165" t="str">
        <f>PG!$E23</f>
        <v>CATRICE</v>
      </c>
      <c r="B25" s="166" t="str">
        <f>PG!$F23</f>
        <v>JOSEPH</v>
      </c>
      <c r="C25" s="167" t="str">
        <f>PG!G23</f>
        <v>EMSAM</v>
      </c>
      <c r="D25" s="101"/>
      <c r="E25" s="106"/>
      <c r="G25" s="171" t="str">
        <f>EF!$E24</f>
        <v>GERARDIN</v>
      </c>
      <c r="H25" s="172" t="str">
        <f>EF!$E24</f>
        <v>GERARDIN</v>
      </c>
      <c r="I25" s="173" t="str">
        <f>EF!$G24</f>
        <v>EAPE</v>
      </c>
      <c r="J25" s="101"/>
      <c r="K25" s="106"/>
      <c r="M25" s="165">
        <f>BG!$A24</f>
        <v>0</v>
      </c>
      <c r="N25" s="166">
        <f>BG!$B24</f>
        <v>0</v>
      </c>
      <c r="O25" s="167">
        <f>BG!$C24</f>
        <v>0</v>
      </c>
      <c r="P25" s="101"/>
      <c r="Q25" s="106"/>
      <c r="S25" s="171">
        <f>BF!$A26</f>
        <v>0</v>
      </c>
      <c r="T25" s="180">
        <f>BF!$B26</f>
        <v>0</v>
      </c>
      <c r="U25" s="180">
        <f>BF!$C26</f>
        <v>0</v>
      </c>
      <c r="V25" s="101"/>
      <c r="W25" s="106"/>
      <c r="Y25" s="165" t="e">
        <f>EG!#REF!</f>
        <v>#REF!</v>
      </c>
      <c r="Z25" s="166" t="e">
        <f>EG!#REF!</f>
        <v>#REF!</v>
      </c>
      <c r="AA25" s="166" t="e">
        <f>EG!#REF!</f>
        <v>#REF!</v>
      </c>
      <c r="AB25" s="101"/>
      <c r="AC25" s="106"/>
      <c r="AE25" s="171" t="str">
        <f>PF.!$E37</f>
        <v>JOUVIN</v>
      </c>
      <c r="AF25" s="180" t="str">
        <f>PF.!$F37</f>
        <v>EMMANUELLE</v>
      </c>
      <c r="AG25" s="180" t="str">
        <f>PF.!$G37</f>
        <v>EMSAM</v>
      </c>
      <c r="AH25" s="101"/>
      <c r="AI25" s="106"/>
    </row>
    <row r="26" spans="1:35" s="80" customFormat="1" ht="18.899999999999999" customHeight="1" x14ac:dyDescent="0.25">
      <c r="A26" s="165" t="str">
        <f>PG!$E24</f>
        <v>GERARDIN</v>
      </c>
      <c r="B26" s="166" t="str">
        <f>PG!$F24</f>
        <v>GABRIEL</v>
      </c>
      <c r="C26" s="167" t="str">
        <f>PG!G24</f>
        <v>EAPE</v>
      </c>
      <c r="D26" s="101"/>
      <c r="E26" s="106"/>
      <c r="G26" s="171" t="str">
        <f>EF!$E25</f>
        <v>GROULT</v>
      </c>
      <c r="H26" s="172" t="str">
        <f>EF!$E25</f>
        <v>GROULT</v>
      </c>
      <c r="I26" s="173" t="str">
        <f>EF!$G25</f>
        <v>EAPE</v>
      </c>
      <c r="J26" s="101"/>
      <c r="K26" s="106"/>
      <c r="M26" s="165">
        <f>BG!$A25</f>
        <v>0</v>
      </c>
      <c r="N26" s="166">
        <f>BG!$B25</f>
        <v>0</v>
      </c>
      <c r="O26" s="167">
        <f>BG!$C25</f>
        <v>0</v>
      </c>
      <c r="P26" s="101"/>
      <c r="Q26" s="106"/>
      <c r="S26" s="171">
        <f>BF!$A27</f>
        <v>0</v>
      </c>
      <c r="T26" s="180">
        <f>BF!$B27</f>
        <v>0</v>
      </c>
      <c r="U26" s="180">
        <f>BF!$C27</f>
        <v>0</v>
      </c>
      <c r="V26" s="101"/>
      <c r="W26" s="106"/>
      <c r="Y26" s="165" t="e">
        <f>EG!#REF!</f>
        <v>#REF!</v>
      </c>
      <c r="Z26" s="166" t="e">
        <f>EG!#REF!</f>
        <v>#REF!</v>
      </c>
      <c r="AA26" s="166" t="e">
        <f>EG!#REF!</f>
        <v>#REF!</v>
      </c>
      <c r="AB26" s="101"/>
      <c r="AC26" s="106"/>
      <c r="AE26" s="171" t="str">
        <f>PF.!$E38</f>
        <v>COURBET</v>
      </c>
      <c r="AF26" s="180" t="str">
        <f>PF.!$F38</f>
        <v>LOUISE</v>
      </c>
      <c r="AG26" s="180" t="str">
        <f>PF.!$G38</f>
        <v>EAPE</v>
      </c>
      <c r="AH26" s="101"/>
      <c r="AI26" s="106"/>
    </row>
    <row r="27" spans="1:35" s="80" customFormat="1" ht="18.899999999999999" customHeight="1" x14ac:dyDescent="0.25">
      <c r="A27" s="165" t="str">
        <f>PG!$E25</f>
        <v>CHARVET</v>
      </c>
      <c r="B27" s="166" t="str">
        <f>PG!$F25</f>
        <v>MAXIME</v>
      </c>
      <c r="C27" s="167" t="str">
        <f>PG!G25</f>
        <v>EAPE</v>
      </c>
      <c r="D27" s="101"/>
      <c r="E27" s="106"/>
      <c r="G27" s="171" t="str">
        <f>EF!$E26</f>
        <v>PAVAUX</v>
      </c>
      <c r="H27" s="172" t="str">
        <f>EF!$E26</f>
        <v>PAVAUX</v>
      </c>
      <c r="I27" s="173" t="str">
        <f>EF!$G26</f>
        <v>SS76</v>
      </c>
      <c r="J27" s="101"/>
      <c r="K27" s="106"/>
      <c r="M27" s="165">
        <f>BG!$A26</f>
        <v>0</v>
      </c>
      <c r="N27" s="166">
        <f>BG!$B26</f>
        <v>0</v>
      </c>
      <c r="O27" s="167">
        <f>BG!$C26</f>
        <v>0</v>
      </c>
      <c r="P27" s="101"/>
      <c r="Q27" s="106"/>
      <c r="S27" s="171">
        <f>BF!$A28</f>
        <v>0</v>
      </c>
      <c r="T27" s="180">
        <f>BF!$B28</f>
        <v>0</v>
      </c>
      <c r="U27" s="180">
        <f>BF!$C28</f>
        <v>0</v>
      </c>
      <c r="V27" s="101"/>
      <c r="W27" s="106"/>
      <c r="Y27" s="165" t="e">
        <f>EG!#REF!</f>
        <v>#REF!</v>
      </c>
      <c r="Z27" s="166" t="e">
        <f>EG!#REF!</f>
        <v>#REF!</v>
      </c>
      <c r="AA27" s="166" t="e">
        <f>EG!#REF!</f>
        <v>#REF!</v>
      </c>
      <c r="AB27" s="101"/>
      <c r="AC27" s="106"/>
      <c r="AE27" s="171" t="e">
        <f>PF.!#REF!</f>
        <v>#REF!</v>
      </c>
      <c r="AF27" s="180" t="e">
        <f>PF.!#REF!</f>
        <v>#REF!</v>
      </c>
      <c r="AG27" s="180" t="e">
        <f>PF.!#REF!</f>
        <v>#REF!</v>
      </c>
      <c r="AH27" s="101"/>
      <c r="AI27" s="106"/>
    </row>
    <row r="28" spans="1:35" s="80" customFormat="1" ht="18.899999999999999" customHeight="1" x14ac:dyDescent="0.25">
      <c r="A28" s="165" t="str">
        <f>PG!$E26</f>
        <v>CUADRADO</v>
      </c>
      <c r="B28" s="166" t="str">
        <f>PG!$F26</f>
        <v>ELIO</v>
      </c>
      <c r="C28" s="167" t="str">
        <f>PG!G26</f>
        <v>EMSAM</v>
      </c>
      <c r="D28" s="101"/>
      <c r="E28" s="106"/>
      <c r="G28" s="171" t="str">
        <f>EF!$E27</f>
        <v>JAVET LATEURTRE</v>
      </c>
      <c r="H28" s="172" t="str">
        <f>EF!$E27</f>
        <v>JAVET LATEURTRE</v>
      </c>
      <c r="I28" s="173" t="str">
        <f>EF!$G27</f>
        <v>SS76</v>
      </c>
      <c r="J28" s="101"/>
      <c r="K28" s="106"/>
      <c r="M28" s="165">
        <f>BG!$A27</f>
        <v>0</v>
      </c>
      <c r="N28" s="166">
        <f>BG!$B27</f>
        <v>0</v>
      </c>
      <c r="O28" s="167">
        <f>BG!$C27</f>
        <v>0</v>
      </c>
      <c r="P28" s="101"/>
      <c r="Q28" s="106"/>
      <c r="S28" s="171">
        <f>BF!$A29</f>
        <v>0</v>
      </c>
      <c r="T28" s="180">
        <f>BF!$B29</f>
        <v>0</v>
      </c>
      <c r="U28" s="180">
        <f>BF!$C29</f>
        <v>0</v>
      </c>
      <c r="V28" s="101"/>
      <c r="W28" s="106"/>
      <c r="Y28" s="165" t="e">
        <f>EG!#REF!</f>
        <v>#REF!</v>
      </c>
      <c r="Z28" s="166" t="e">
        <f>EG!#REF!</f>
        <v>#REF!</v>
      </c>
      <c r="AA28" s="166" t="e">
        <f>EG!#REF!</f>
        <v>#REF!</v>
      </c>
      <c r="AB28" s="101"/>
      <c r="AC28" s="106"/>
      <c r="AE28" s="171" t="e">
        <f>PF.!#REF!</f>
        <v>#REF!</v>
      </c>
      <c r="AF28" s="180" t="e">
        <f>PF.!#REF!</f>
        <v>#REF!</v>
      </c>
      <c r="AG28" s="180" t="e">
        <f>PF.!#REF!</f>
        <v>#REF!</v>
      </c>
      <c r="AH28" s="101"/>
      <c r="AI28" s="106"/>
    </row>
    <row r="29" spans="1:35" s="80" customFormat="1" ht="18.899999999999999" customHeight="1" x14ac:dyDescent="0.25">
      <c r="A29" s="165" t="str">
        <f>PG!$E27</f>
        <v>GIARD</v>
      </c>
      <c r="B29" s="166" t="str">
        <f>PG!$F27</f>
        <v>AUGUSTIN</v>
      </c>
      <c r="C29" s="167" t="str">
        <f>PG!G27</f>
        <v>EAPE</v>
      </c>
      <c r="D29" s="101"/>
      <c r="E29" s="106"/>
      <c r="G29" s="171" t="str">
        <f>EF!$E28</f>
        <v>HARDY</v>
      </c>
      <c r="H29" s="172" t="str">
        <f>EF!$E28</f>
        <v>HARDY</v>
      </c>
      <c r="I29" s="173" t="str">
        <f>EF!$G28</f>
        <v>EAPE</v>
      </c>
      <c r="J29" s="101"/>
      <c r="K29" s="106"/>
      <c r="M29" s="165">
        <f>BG!$A28</f>
        <v>0</v>
      </c>
      <c r="N29" s="166">
        <f>BG!$B28</f>
        <v>0</v>
      </c>
      <c r="O29" s="167">
        <f>BG!$C28</f>
        <v>0</v>
      </c>
      <c r="P29" s="101"/>
      <c r="Q29" s="106"/>
      <c r="S29" s="171">
        <f>BF!$A30</f>
        <v>0</v>
      </c>
      <c r="T29" s="180">
        <f>BF!$B30</f>
        <v>0</v>
      </c>
      <c r="U29" s="180">
        <f>BF!$C30</f>
        <v>0</v>
      </c>
      <c r="V29" s="101"/>
      <c r="W29" s="106"/>
      <c r="Y29" s="165" t="e">
        <f>EG!#REF!</f>
        <v>#REF!</v>
      </c>
      <c r="Z29" s="166" t="e">
        <f>EG!#REF!</f>
        <v>#REF!</v>
      </c>
      <c r="AA29" s="166" t="e">
        <f>EG!#REF!</f>
        <v>#REF!</v>
      </c>
      <c r="AB29" s="101"/>
      <c r="AC29" s="106"/>
      <c r="AE29" s="171" t="e">
        <f>PF.!#REF!</f>
        <v>#REF!</v>
      </c>
      <c r="AF29" s="180" t="e">
        <f>PF.!#REF!</f>
        <v>#REF!</v>
      </c>
      <c r="AG29" s="180" t="e">
        <f>PF.!#REF!</f>
        <v>#REF!</v>
      </c>
      <c r="AH29" s="101"/>
      <c r="AI29" s="106"/>
    </row>
    <row r="30" spans="1:35" s="80" customFormat="1" ht="18.899999999999999" customHeight="1" x14ac:dyDescent="0.25">
      <c r="A30" s="165" t="str">
        <f>PG!$E28</f>
        <v>DE BRITO CORREIA</v>
      </c>
      <c r="B30" s="166" t="str">
        <f>PG!$F28</f>
        <v>CALLEN</v>
      </c>
      <c r="C30" s="167" t="str">
        <f>PG!G28</f>
        <v>EAPE</v>
      </c>
      <c r="D30" s="101"/>
      <c r="E30" s="106"/>
      <c r="G30" s="171" t="str">
        <f>EF!$E29</f>
        <v>MORIN</v>
      </c>
      <c r="H30" s="172" t="str">
        <f>EF!$E29</f>
        <v>MORIN</v>
      </c>
      <c r="I30" s="173" t="str">
        <f>EF!$G29</f>
        <v>CORE</v>
      </c>
      <c r="J30" s="101"/>
      <c r="K30" s="106"/>
      <c r="M30" s="165">
        <f>BG!$A29</f>
        <v>0</v>
      </c>
      <c r="N30" s="166">
        <f>BG!$B29</f>
        <v>0</v>
      </c>
      <c r="O30" s="167">
        <f>BG!$C29</f>
        <v>0</v>
      </c>
      <c r="P30" s="101"/>
      <c r="Q30" s="106"/>
      <c r="S30" s="171">
        <f>BF!$A31</f>
        <v>0</v>
      </c>
      <c r="T30" s="180">
        <f>BF!$B31</f>
        <v>0</v>
      </c>
      <c r="U30" s="180">
        <f>BF!$C31</f>
        <v>0</v>
      </c>
      <c r="V30" s="101"/>
      <c r="W30" s="106"/>
      <c r="Y30" s="165" t="e">
        <f>EG!#REF!</f>
        <v>#REF!</v>
      </c>
      <c r="Z30" s="166" t="e">
        <f>EG!#REF!</f>
        <v>#REF!</v>
      </c>
      <c r="AA30" s="166" t="e">
        <f>EG!#REF!</f>
        <v>#REF!</v>
      </c>
      <c r="AB30" s="101"/>
      <c r="AC30" s="106"/>
      <c r="AE30" s="171" t="e">
        <f>PF.!#REF!</f>
        <v>#REF!</v>
      </c>
      <c r="AF30" s="180" t="e">
        <f>PF.!#REF!</f>
        <v>#REF!</v>
      </c>
      <c r="AG30" s="180" t="e">
        <f>PF.!#REF!</f>
        <v>#REF!</v>
      </c>
      <c r="AH30" s="101"/>
      <c r="AI30" s="106"/>
    </row>
    <row r="31" spans="1:35" s="80" customFormat="1" ht="18.899999999999999" customHeight="1" x14ac:dyDescent="0.25">
      <c r="A31" s="165" t="str">
        <f>PG!$E29</f>
        <v>LOPEZ</v>
      </c>
      <c r="B31" s="166" t="str">
        <f>PG!$F29</f>
        <v>AURELE</v>
      </c>
      <c r="C31" s="167" t="str">
        <f>PG!G29</f>
        <v>SS76</v>
      </c>
      <c r="D31" s="101"/>
      <c r="E31" s="106"/>
      <c r="G31" s="171" t="str">
        <f>EF!$E30</f>
        <v>SEGA</v>
      </c>
      <c r="H31" s="172" t="str">
        <f>EF!$E30</f>
        <v>SEGA</v>
      </c>
      <c r="I31" s="173" t="str">
        <f>EF!$G30</f>
        <v>EAPE</v>
      </c>
      <c r="J31" s="101"/>
      <c r="K31" s="106"/>
      <c r="M31" s="165">
        <f>BG!$A30</f>
        <v>0</v>
      </c>
      <c r="N31" s="166">
        <f>BG!$B30</f>
        <v>0</v>
      </c>
      <c r="O31" s="167">
        <f>BG!$C30</f>
        <v>0</v>
      </c>
      <c r="P31" s="101"/>
      <c r="Q31" s="106"/>
      <c r="S31" s="171">
        <f>BF!$A32</f>
        <v>0</v>
      </c>
      <c r="T31" s="180">
        <f>BF!$B32</f>
        <v>0</v>
      </c>
      <c r="U31" s="180">
        <f>BF!$C32</f>
        <v>0</v>
      </c>
      <c r="V31" s="101"/>
      <c r="W31" s="106"/>
      <c r="Y31" s="165" t="e">
        <f>EG!#REF!</f>
        <v>#REF!</v>
      </c>
      <c r="Z31" s="166" t="e">
        <f>EG!#REF!</f>
        <v>#REF!</v>
      </c>
      <c r="AA31" s="166" t="e">
        <f>EG!#REF!</f>
        <v>#REF!</v>
      </c>
      <c r="AB31" s="101"/>
      <c r="AC31" s="106"/>
      <c r="AE31" s="171" t="e">
        <f>PF.!#REF!</f>
        <v>#REF!</v>
      </c>
      <c r="AF31" s="180" t="e">
        <f>PF.!#REF!</f>
        <v>#REF!</v>
      </c>
      <c r="AG31" s="180" t="e">
        <f>PF.!#REF!</f>
        <v>#REF!</v>
      </c>
      <c r="AH31" s="101"/>
      <c r="AI31" s="106"/>
    </row>
    <row r="32" spans="1:35" s="80" customFormat="1" ht="18.899999999999999" customHeight="1" x14ac:dyDescent="0.25">
      <c r="A32" s="165" t="str">
        <f>PG!$E30</f>
        <v>ROBIN</v>
      </c>
      <c r="B32" s="166" t="str">
        <f>PG!$F30</f>
        <v>ARTHUR</v>
      </c>
      <c r="C32" s="167" t="str">
        <f>PG!G30</f>
        <v>EAPE</v>
      </c>
      <c r="D32" s="101"/>
      <c r="E32" s="106"/>
      <c r="G32" s="171" t="str">
        <f>EF!$E31</f>
        <v>GOMIS LEROUX</v>
      </c>
      <c r="H32" s="172" t="str">
        <f>EF!$E31</f>
        <v>GOMIS LEROUX</v>
      </c>
      <c r="I32" s="173" t="str">
        <f>EF!$G31</f>
        <v>CORE</v>
      </c>
      <c r="J32" s="101"/>
      <c r="K32" s="106"/>
      <c r="M32" s="165">
        <f>BG!$A31</f>
        <v>0</v>
      </c>
      <c r="N32" s="166">
        <f>BG!$B31</f>
        <v>0</v>
      </c>
      <c r="O32" s="167">
        <f>BG!$C31</f>
        <v>0</v>
      </c>
      <c r="P32" s="101"/>
      <c r="Q32" s="106"/>
      <c r="S32" s="171">
        <f>BF!$A33</f>
        <v>0</v>
      </c>
      <c r="T32" s="180">
        <f>BF!$B33</f>
        <v>0</v>
      </c>
      <c r="U32" s="180">
        <f>BF!$C33</f>
        <v>0</v>
      </c>
      <c r="V32" s="101"/>
      <c r="W32" s="106"/>
      <c r="Y32" s="165" t="e">
        <f>EG!#REF!</f>
        <v>#REF!</v>
      </c>
      <c r="Z32" s="166" t="e">
        <f>EG!#REF!</f>
        <v>#REF!</v>
      </c>
      <c r="AA32" s="166" t="e">
        <f>EG!#REF!</f>
        <v>#REF!</v>
      </c>
      <c r="AB32" s="101"/>
      <c r="AC32" s="106"/>
      <c r="AE32" s="171" t="e">
        <f>PF.!#REF!</f>
        <v>#REF!</v>
      </c>
      <c r="AF32" s="180" t="e">
        <f>PF.!#REF!</f>
        <v>#REF!</v>
      </c>
      <c r="AG32" s="180" t="e">
        <f>PF.!#REF!</f>
        <v>#REF!</v>
      </c>
      <c r="AH32" s="101"/>
      <c r="AI32" s="106"/>
    </row>
    <row r="33" spans="1:35" s="80" customFormat="1" ht="18.899999999999999" customHeight="1" x14ac:dyDescent="0.25">
      <c r="A33" s="165" t="str">
        <f>PG!$E31</f>
        <v>DUBOS</v>
      </c>
      <c r="B33" s="166" t="str">
        <f>PG!$F31</f>
        <v>MATHEO</v>
      </c>
      <c r="C33" s="167" t="str">
        <f>PG!G31</f>
        <v>EAPE</v>
      </c>
      <c r="D33" s="101"/>
      <c r="E33" s="106"/>
      <c r="G33" s="171" t="str">
        <f>EF!$E32</f>
        <v>MENDY</v>
      </c>
      <c r="H33" s="172" t="str">
        <f>EF!$E32</f>
        <v>MENDY</v>
      </c>
      <c r="I33" s="173" t="str">
        <f>EF!$G32</f>
        <v>EAPE</v>
      </c>
      <c r="J33" s="101"/>
      <c r="K33" s="106"/>
      <c r="M33" s="165">
        <f>BG!$A32</f>
        <v>0</v>
      </c>
      <c r="N33" s="166">
        <f>BG!$B32</f>
        <v>0</v>
      </c>
      <c r="O33" s="167">
        <f>BG!$C32</f>
        <v>0</v>
      </c>
      <c r="P33" s="101"/>
      <c r="Q33" s="106"/>
      <c r="S33" s="171">
        <f>BF!$A34</f>
        <v>0</v>
      </c>
      <c r="T33" s="180">
        <f>BF!$B34</f>
        <v>0</v>
      </c>
      <c r="U33" s="180">
        <f>BF!$C34</f>
        <v>0</v>
      </c>
      <c r="V33" s="101"/>
      <c r="W33" s="106"/>
      <c r="Y33" s="165" t="e">
        <f>EG!#REF!</f>
        <v>#REF!</v>
      </c>
      <c r="Z33" s="166" t="e">
        <f>EG!#REF!</f>
        <v>#REF!</v>
      </c>
      <c r="AA33" s="166" t="e">
        <f>EG!#REF!</f>
        <v>#REF!</v>
      </c>
      <c r="AB33" s="101"/>
      <c r="AC33" s="106"/>
      <c r="AE33" s="171" t="e">
        <f>PF.!#REF!</f>
        <v>#REF!</v>
      </c>
      <c r="AF33" s="180" t="e">
        <f>PF.!#REF!</f>
        <v>#REF!</v>
      </c>
      <c r="AG33" s="180" t="e">
        <f>PF.!#REF!</f>
        <v>#REF!</v>
      </c>
      <c r="AH33" s="101"/>
      <c r="AI33" s="106"/>
    </row>
    <row r="34" spans="1:35" s="80" customFormat="1" ht="18.899999999999999" customHeight="1" x14ac:dyDescent="0.25">
      <c r="A34" s="165" t="str">
        <f>PG!$E32</f>
        <v>DUCOURTI LAROCHE</v>
      </c>
      <c r="B34" s="166" t="str">
        <f>PG!$F32</f>
        <v>EDWIN</v>
      </c>
      <c r="C34" s="167" t="str">
        <f>PG!G32</f>
        <v>EMSAM</v>
      </c>
      <c r="D34" s="101"/>
      <c r="E34" s="106"/>
      <c r="G34" s="171" t="str">
        <f>EF!$E33</f>
        <v>STALIN</v>
      </c>
      <c r="H34" s="172" t="str">
        <f>EF!$E33</f>
        <v>STALIN</v>
      </c>
      <c r="I34" s="173" t="str">
        <f>EF!$G33</f>
        <v>EAPE</v>
      </c>
      <c r="J34" s="101"/>
      <c r="K34" s="106"/>
      <c r="M34" s="165">
        <f>BG!$A33</f>
        <v>0</v>
      </c>
      <c r="N34" s="166">
        <f>BG!$B33</f>
        <v>0</v>
      </c>
      <c r="O34" s="167">
        <f>BG!$C33</f>
        <v>0</v>
      </c>
      <c r="P34" s="101"/>
      <c r="Q34" s="106"/>
      <c r="S34" s="171">
        <f>BF!$A35</f>
        <v>0</v>
      </c>
      <c r="T34" s="180">
        <f>BF!$B35</f>
        <v>0</v>
      </c>
      <c r="U34" s="180">
        <f>BF!$C35</f>
        <v>0</v>
      </c>
      <c r="V34" s="101"/>
      <c r="W34" s="106"/>
      <c r="Y34" s="165" t="e">
        <f>EG!#REF!</f>
        <v>#REF!</v>
      </c>
      <c r="Z34" s="166" t="e">
        <f>EG!#REF!</f>
        <v>#REF!</v>
      </c>
      <c r="AA34" s="166" t="e">
        <f>EG!#REF!</f>
        <v>#REF!</v>
      </c>
      <c r="AB34" s="101"/>
      <c r="AC34" s="106"/>
      <c r="AE34" s="171" t="e">
        <f>PF.!#REF!</f>
        <v>#REF!</v>
      </c>
      <c r="AF34" s="180" t="e">
        <f>PF.!#REF!</f>
        <v>#REF!</v>
      </c>
      <c r="AG34" s="180" t="e">
        <f>PF.!#REF!</f>
        <v>#REF!</v>
      </c>
      <c r="AH34" s="101"/>
      <c r="AI34" s="106"/>
    </row>
    <row r="35" spans="1:35" s="80" customFormat="1" ht="18.899999999999999" customHeight="1" x14ac:dyDescent="0.25">
      <c r="A35" s="165" t="str">
        <f>PG!$E33</f>
        <v>LEMONNIER</v>
      </c>
      <c r="B35" s="166" t="str">
        <f>PG!$F33</f>
        <v>NOAH</v>
      </c>
      <c r="C35" s="167" t="str">
        <f>PG!G33</f>
        <v>CORE</v>
      </c>
      <c r="D35" s="101"/>
      <c r="E35" s="106"/>
      <c r="G35" s="171" t="e">
        <f>EF!#REF!</f>
        <v>#REF!</v>
      </c>
      <c r="H35" s="172" t="e">
        <f>EF!#REF!</f>
        <v>#REF!</v>
      </c>
      <c r="I35" s="173" t="e">
        <f>EF!#REF!</f>
        <v>#REF!</v>
      </c>
      <c r="J35" s="101"/>
      <c r="K35" s="106"/>
      <c r="M35" s="165">
        <f>BG!$A34</f>
        <v>0</v>
      </c>
      <c r="N35" s="166">
        <f>BG!$B34</f>
        <v>0</v>
      </c>
      <c r="O35" s="167">
        <f>BG!$C34</f>
        <v>0</v>
      </c>
      <c r="P35" s="101"/>
      <c r="Q35" s="106"/>
      <c r="S35" s="171">
        <f>BF!$A36</f>
        <v>0</v>
      </c>
      <c r="T35" s="180">
        <f>BF!$B36</f>
        <v>0</v>
      </c>
      <c r="U35" s="180">
        <f>BF!$C36</f>
        <v>0</v>
      </c>
      <c r="V35" s="101"/>
      <c r="W35" s="106"/>
      <c r="Y35" s="165" t="e">
        <f>EG!#REF!</f>
        <v>#REF!</v>
      </c>
      <c r="Z35" s="166" t="e">
        <f>EG!#REF!</f>
        <v>#REF!</v>
      </c>
      <c r="AA35" s="166" t="e">
        <f>EG!#REF!</f>
        <v>#REF!</v>
      </c>
      <c r="AB35" s="101"/>
      <c r="AC35" s="106"/>
      <c r="AE35" s="171" t="e">
        <f>PF.!#REF!</f>
        <v>#REF!</v>
      </c>
      <c r="AF35" s="180" t="e">
        <f>PF.!#REF!</f>
        <v>#REF!</v>
      </c>
      <c r="AG35" s="180" t="e">
        <f>PF.!#REF!</f>
        <v>#REF!</v>
      </c>
      <c r="AH35" s="101"/>
      <c r="AI35" s="106"/>
    </row>
    <row r="36" spans="1:35" s="80" customFormat="1" ht="18.899999999999999" customHeight="1" x14ac:dyDescent="0.25">
      <c r="A36" s="165" t="str">
        <f>PG!$E34</f>
        <v>PICHOURON</v>
      </c>
      <c r="B36" s="166" t="str">
        <f>PG!$F34</f>
        <v>JEAN</v>
      </c>
      <c r="C36" s="167" t="str">
        <f>PG!G34</f>
        <v>EAPE</v>
      </c>
      <c r="D36" s="101"/>
      <c r="E36" s="106"/>
      <c r="G36" s="171" t="e">
        <f>EF!#REF!</f>
        <v>#REF!</v>
      </c>
      <c r="H36" s="172" t="e">
        <f>EF!#REF!</f>
        <v>#REF!</v>
      </c>
      <c r="I36" s="173" t="e">
        <f>EF!#REF!</f>
        <v>#REF!</v>
      </c>
      <c r="J36" s="101"/>
      <c r="K36" s="106"/>
      <c r="M36" s="165">
        <f>BG!$A35</f>
        <v>0</v>
      </c>
      <c r="N36" s="166">
        <f>BG!$B35</f>
        <v>0</v>
      </c>
      <c r="O36" s="167">
        <f>BG!$C35</f>
        <v>0</v>
      </c>
      <c r="P36" s="101"/>
      <c r="Q36" s="106"/>
      <c r="S36" s="171">
        <f>BF!$A37</f>
        <v>0</v>
      </c>
      <c r="T36" s="180">
        <f>BF!$B37</f>
        <v>0</v>
      </c>
      <c r="U36" s="180">
        <f>BF!$C37</f>
        <v>0</v>
      </c>
      <c r="V36" s="101"/>
      <c r="W36" s="106"/>
      <c r="Y36" s="165" t="e">
        <f>EG!#REF!</f>
        <v>#REF!</v>
      </c>
      <c r="Z36" s="166" t="e">
        <f>EG!#REF!</f>
        <v>#REF!</v>
      </c>
      <c r="AA36" s="166" t="e">
        <f>EG!#REF!</f>
        <v>#REF!</v>
      </c>
      <c r="AB36" s="101"/>
      <c r="AC36" s="106"/>
      <c r="AE36" s="171" t="e">
        <f>PF.!#REF!</f>
        <v>#REF!</v>
      </c>
      <c r="AF36" s="180" t="e">
        <f>PF.!#REF!</f>
        <v>#REF!</v>
      </c>
      <c r="AG36" s="180" t="e">
        <f>PF.!#REF!</f>
        <v>#REF!</v>
      </c>
      <c r="AH36" s="101"/>
      <c r="AI36" s="106"/>
    </row>
    <row r="37" spans="1:35" s="80" customFormat="1" ht="18.899999999999999" customHeight="1" x14ac:dyDescent="0.25">
      <c r="A37" s="165" t="str">
        <f>PG!$E35</f>
        <v>LABONNE</v>
      </c>
      <c r="B37" s="166" t="str">
        <f>PG!$F35</f>
        <v>AUGUSTE</v>
      </c>
      <c r="C37" s="167" t="str">
        <f>PG!G35</f>
        <v>SS76</v>
      </c>
      <c r="D37" s="101"/>
      <c r="E37" s="106"/>
      <c r="G37" s="171" t="e">
        <f>EF!#REF!</f>
        <v>#REF!</v>
      </c>
      <c r="H37" s="172" t="e">
        <f>EF!#REF!</f>
        <v>#REF!</v>
      </c>
      <c r="I37" s="173" t="e">
        <f>EF!#REF!</f>
        <v>#REF!</v>
      </c>
      <c r="J37" s="101"/>
      <c r="K37" s="106"/>
      <c r="M37" s="165">
        <f>BG!$A36</f>
        <v>0</v>
      </c>
      <c r="N37" s="166">
        <f>BG!$B36</f>
        <v>0</v>
      </c>
      <c r="O37" s="167">
        <f>BG!$C36</f>
        <v>0</v>
      </c>
      <c r="P37" s="101"/>
      <c r="Q37" s="106"/>
      <c r="S37" s="171">
        <f>BF!$A38</f>
        <v>0</v>
      </c>
      <c r="T37" s="180">
        <f>BF!$B38</f>
        <v>0</v>
      </c>
      <c r="U37" s="180">
        <f>BF!$C38</f>
        <v>0</v>
      </c>
      <c r="V37" s="101"/>
      <c r="W37" s="106"/>
      <c r="Y37" s="165" t="e">
        <f>EG!#REF!</f>
        <v>#REF!</v>
      </c>
      <c r="Z37" s="166" t="e">
        <f>EG!#REF!</f>
        <v>#REF!</v>
      </c>
      <c r="AA37" s="166" t="e">
        <f>EG!#REF!</f>
        <v>#REF!</v>
      </c>
      <c r="AB37" s="101"/>
      <c r="AC37" s="106"/>
      <c r="AE37" s="171" t="e">
        <f>PF.!#REF!</f>
        <v>#REF!</v>
      </c>
      <c r="AF37" s="180" t="e">
        <f>PF.!#REF!</f>
        <v>#REF!</v>
      </c>
      <c r="AG37" s="180" t="e">
        <f>PF.!#REF!</f>
        <v>#REF!</v>
      </c>
      <c r="AH37" s="101"/>
      <c r="AI37" s="106"/>
    </row>
    <row r="38" spans="1:35" s="80" customFormat="1" ht="18.899999999999999" customHeight="1" x14ac:dyDescent="0.25">
      <c r="A38" s="165" t="str">
        <f>PG!$E36</f>
        <v>EMATI EWANE</v>
      </c>
      <c r="B38" s="166" t="str">
        <f>PG!$F36</f>
        <v>ALAN</v>
      </c>
      <c r="C38" s="167" t="str">
        <f>PG!G36</f>
        <v>SS76</v>
      </c>
      <c r="D38" s="101"/>
      <c r="E38" s="106"/>
      <c r="G38" s="171" t="e">
        <f>EF!#REF!</f>
        <v>#REF!</v>
      </c>
      <c r="H38" s="172" t="e">
        <f>EF!#REF!</f>
        <v>#REF!</v>
      </c>
      <c r="I38" s="173" t="e">
        <f>EF!#REF!</f>
        <v>#REF!</v>
      </c>
      <c r="J38" s="101"/>
      <c r="K38" s="106"/>
      <c r="M38" s="165">
        <f>BG!$A37</f>
        <v>0</v>
      </c>
      <c r="N38" s="166">
        <f>BG!$B37</f>
        <v>0</v>
      </c>
      <c r="O38" s="167">
        <f>BG!$C37</f>
        <v>0</v>
      </c>
      <c r="P38" s="101"/>
      <c r="Q38" s="106"/>
      <c r="S38" s="171">
        <f>BF!$A39</f>
        <v>0</v>
      </c>
      <c r="T38" s="180">
        <f>BF!$B39</f>
        <v>0</v>
      </c>
      <c r="U38" s="180">
        <f>BF!$C39</f>
        <v>0</v>
      </c>
      <c r="V38" s="101"/>
      <c r="W38" s="106"/>
      <c r="Y38" s="165" t="e">
        <f>EG!#REF!</f>
        <v>#REF!</v>
      </c>
      <c r="Z38" s="166" t="e">
        <f>EG!#REF!</f>
        <v>#REF!</v>
      </c>
      <c r="AA38" s="166" t="e">
        <f>EG!#REF!</f>
        <v>#REF!</v>
      </c>
      <c r="AB38" s="101"/>
      <c r="AC38" s="106"/>
      <c r="AE38" s="171" t="e">
        <f>PF.!#REF!</f>
        <v>#REF!</v>
      </c>
      <c r="AF38" s="180" t="e">
        <f>PF.!#REF!</f>
        <v>#REF!</v>
      </c>
      <c r="AG38" s="180" t="e">
        <f>PF.!#REF!</f>
        <v>#REF!</v>
      </c>
      <c r="AH38" s="101"/>
      <c r="AI38" s="106"/>
    </row>
    <row r="39" spans="1:35" s="80" customFormat="1" ht="18.899999999999999" customHeight="1" x14ac:dyDescent="0.25">
      <c r="A39" s="165" t="str">
        <f>PG!$E37</f>
        <v xml:space="preserve">FATAH </v>
      </c>
      <c r="B39" s="166" t="str">
        <f>PG!$F37</f>
        <v>MILAN</v>
      </c>
      <c r="C39" s="167" t="str">
        <f>PG!G37</f>
        <v>CORE</v>
      </c>
      <c r="D39" s="101"/>
      <c r="E39" s="106"/>
      <c r="G39" s="171" t="e">
        <f>EF!#REF!</f>
        <v>#REF!</v>
      </c>
      <c r="H39" s="172" t="e">
        <f>EF!#REF!</f>
        <v>#REF!</v>
      </c>
      <c r="I39" s="173" t="e">
        <f>EF!#REF!</f>
        <v>#REF!</v>
      </c>
      <c r="J39" s="101"/>
      <c r="K39" s="106"/>
      <c r="M39" s="165">
        <f>BG!$A38</f>
        <v>0</v>
      </c>
      <c r="N39" s="166">
        <f>BG!$B38</f>
        <v>0</v>
      </c>
      <c r="O39" s="167">
        <f>BG!$C38</f>
        <v>0</v>
      </c>
      <c r="P39" s="101"/>
      <c r="Q39" s="106"/>
      <c r="S39" s="171">
        <f>BF!$A40</f>
        <v>0</v>
      </c>
      <c r="T39" s="180">
        <f>BF!$B40</f>
        <v>0</v>
      </c>
      <c r="U39" s="180">
        <f>BF!$C40</f>
        <v>0</v>
      </c>
      <c r="V39" s="101"/>
      <c r="W39" s="106"/>
      <c r="Y39" s="165" t="e">
        <f>EG!#REF!</f>
        <v>#REF!</v>
      </c>
      <c r="Z39" s="166" t="e">
        <f>EG!#REF!</f>
        <v>#REF!</v>
      </c>
      <c r="AA39" s="166" t="e">
        <f>EG!#REF!</f>
        <v>#REF!</v>
      </c>
      <c r="AB39" s="101"/>
      <c r="AC39" s="106"/>
      <c r="AE39" s="171" t="e">
        <f>PF.!#REF!</f>
        <v>#REF!</v>
      </c>
      <c r="AF39" s="180" t="e">
        <f>PF.!#REF!</f>
        <v>#REF!</v>
      </c>
      <c r="AG39" s="180" t="e">
        <f>PF.!#REF!</f>
        <v>#REF!</v>
      </c>
      <c r="AH39" s="101"/>
      <c r="AI39" s="106"/>
    </row>
    <row r="40" spans="1:35" s="80" customFormat="1" ht="18.899999999999999" customHeight="1" x14ac:dyDescent="0.25">
      <c r="A40" s="165" t="str">
        <f>PG!$E38</f>
        <v>FESSARD</v>
      </c>
      <c r="B40" s="166" t="str">
        <f>PG!$F38</f>
        <v>OSCAR</v>
      </c>
      <c r="C40" s="167" t="str">
        <f>PG!G38</f>
        <v>EAPE</v>
      </c>
      <c r="D40" s="101"/>
      <c r="E40" s="106"/>
      <c r="G40" s="171" t="e">
        <f>EF!#REF!</f>
        <v>#REF!</v>
      </c>
      <c r="H40" s="172" t="e">
        <f>EF!#REF!</f>
        <v>#REF!</v>
      </c>
      <c r="I40" s="173" t="e">
        <f>EF!#REF!</f>
        <v>#REF!</v>
      </c>
      <c r="J40" s="101"/>
      <c r="K40" s="106"/>
      <c r="M40" s="165">
        <f>BG!$A39</f>
        <v>0</v>
      </c>
      <c r="N40" s="166">
        <f>BG!$B39</f>
        <v>0</v>
      </c>
      <c r="O40" s="167">
        <f>BG!$C39</f>
        <v>0</v>
      </c>
      <c r="P40" s="101"/>
      <c r="Q40" s="106"/>
      <c r="S40" s="171">
        <f>BF!$A41</f>
        <v>0</v>
      </c>
      <c r="T40" s="180">
        <f>BF!$B41</f>
        <v>0</v>
      </c>
      <c r="U40" s="180">
        <f>BF!$C41</f>
        <v>0</v>
      </c>
      <c r="V40" s="101"/>
      <c r="W40" s="106"/>
      <c r="Y40" s="165" t="e">
        <f>EG!#REF!</f>
        <v>#REF!</v>
      </c>
      <c r="Z40" s="166" t="e">
        <f>EG!#REF!</f>
        <v>#REF!</v>
      </c>
      <c r="AA40" s="166" t="e">
        <f>EG!#REF!</f>
        <v>#REF!</v>
      </c>
      <c r="AB40" s="101"/>
      <c r="AC40" s="106"/>
      <c r="AE40" s="171" t="e">
        <f>PF.!#REF!</f>
        <v>#REF!</v>
      </c>
      <c r="AF40" s="180" t="e">
        <f>PF.!#REF!</f>
        <v>#REF!</v>
      </c>
      <c r="AG40" s="180" t="e">
        <f>PF.!#REF!</f>
        <v>#REF!</v>
      </c>
      <c r="AH40" s="101"/>
      <c r="AI40" s="106"/>
    </row>
    <row r="41" spans="1:35" s="80" customFormat="1" ht="18.899999999999999" customHeight="1" x14ac:dyDescent="0.25">
      <c r="A41" s="165" t="str">
        <f>PG!$E39</f>
        <v>FOLLAIN</v>
      </c>
      <c r="B41" s="166" t="str">
        <f>PG!$F39</f>
        <v>VALENTIN</v>
      </c>
      <c r="C41" s="167" t="str">
        <f>PG!G39</f>
        <v>SS76</v>
      </c>
      <c r="D41" s="101"/>
      <c r="E41" s="106"/>
      <c r="G41" s="171" t="e">
        <f>EF!#REF!</f>
        <v>#REF!</v>
      </c>
      <c r="H41" s="172" t="e">
        <f>EF!#REF!</f>
        <v>#REF!</v>
      </c>
      <c r="I41" s="173" t="e">
        <f>EF!#REF!</f>
        <v>#REF!</v>
      </c>
      <c r="J41" s="101"/>
      <c r="K41" s="106"/>
      <c r="M41" s="165">
        <f>BG!$A40</f>
        <v>0</v>
      </c>
      <c r="N41" s="166">
        <f>BG!$B40</f>
        <v>0</v>
      </c>
      <c r="O41" s="167">
        <f>BG!$C40</f>
        <v>0</v>
      </c>
      <c r="P41" s="101"/>
      <c r="Q41" s="106"/>
      <c r="S41" s="171">
        <f>BF!$A42</f>
        <v>0</v>
      </c>
      <c r="T41" s="180">
        <f>BF!$B42</f>
        <v>0</v>
      </c>
      <c r="U41" s="180">
        <f>BF!$C42</f>
        <v>0</v>
      </c>
      <c r="V41" s="101"/>
      <c r="W41" s="106"/>
      <c r="Y41" s="165" t="e">
        <f>EG!#REF!</f>
        <v>#REF!</v>
      </c>
      <c r="Z41" s="166" t="e">
        <f>EG!#REF!</f>
        <v>#REF!</v>
      </c>
      <c r="AA41" s="166" t="e">
        <f>EG!#REF!</f>
        <v>#REF!</v>
      </c>
      <c r="AB41" s="101"/>
      <c r="AC41" s="106"/>
      <c r="AE41" s="171" t="e">
        <f>PF.!#REF!</f>
        <v>#REF!</v>
      </c>
      <c r="AF41" s="180" t="e">
        <f>PF.!#REF!</f>
        <v>#REF!</v>
      </c>
      <c r="AG41" s="180" t="e">
        <f>PF.!#REF!</f>
        <v>#REF!</v>
      </c>
      <c r="AH41" s="101"/>
      <c r="AI41" s="106"/>
    </row>
    <row r="42" spans="1:35" s="80" customFormat="1" ht="18.899999999999999" customHeight="1" x14ac:dyDescent="0.25">
      <c r="A42" s="165" t="str">
        <f>PG!$E40</f>
        <v>GAUDRY</v>
      </c>
      <c r="B42" s="166" t="str">
        <f>PG!$F40</f>
        <v>MAXENCE</v>
      </c>
      <c r="C42" s="167" t="str">
        <f>PG!G40</f>
        <v>EAPE</v>
      </c>
      <c r="D42" s="101"/>
      <c r="E42" s="106"/>
      <c r="G42" s="171" t="e">
        <f>EF!#REF!</f>
        <v>#REF!</v>
      </c>
      <c r="H42" s="172" t="e">
        <f>EF!#REF!</f>
        <v>#REF!</v>
      </c>
      <c r="I42" s="173" t="e">
        <f>EF!#REF!</f>
        <v>#REF!</v>
      </c>
      <c r="J42" s="101"/>
      <c r="K42" s="106"/>
      <c r="M42" s="165">
        <f>BG!$A41</f>
        <v>0</v>
      </c>
      <c r="N42" s="166">
        <f>BG!$B41</f>
        <v>0</v>
      </c>
      <c r="O42" s="167">
        <f>BG!$C41</f>
        <v>0</v>
      </c>
      <c r="P42" s="101"/>
      <c r="Q42" s="106"/>
      <c r="S42" s="171">
        <f>BF!$A43</f>
        <v>0</v>
      </c>
      <c r="T42" s="180">
        <f>BF!$B43</f>
        <v>0</v>
      </c>
      <c r="U42" s="180">
        <f>BF!$C43</f>
        <v>0</v>
      </c>
      <c r="V42" s="101"/>
      <c r="W42" s="106"/>
      <c r="Y42" s="165" t="e">
        <f>EG!#REF!</f>
        <v>#REF!</v>
      </c>
      <c r="Z42" s="166" t="e">
        <f>EG!#REF!</f>
        <v>#REF!</v>
      </c>
      <c r="AA42" s="166" t="e">
        <f>EG!#REF!</f>
        <v>#REF!</v>
      </c>
      <c r="AB42" s="101"/>
      <c r="AC42" s="106"/>
      <c r="AE42" s="171" t="e">
        <f>PF.!#REF!</f>
        <v>#REF!</v>
      </c>
      <c r="AF42" s="180" t="e">
        <f>PF.!#REF!</f>
        <v>#REF!</v>
      </c>
      <c r="AG42" s="180" t="e">
        <f>PF.!#REF!</f>
        <v>#REF!</v>
      </c>
      <c r="AH42" s="101"/>
      <c r="AI42" s="106"/>
    </row>
    <row r="43" spans="1:35" s="80" customFormat="1" ht="18.899999999999999" customHeight="1" x14ac:dyDescent="0.25">
      <c r="A43" s="165" t="str">
        <f>PG!$E41</f>
        <v>BICHEUX</v>
      </c>
      <c r="B43" s="166" t="str">
        <f>PG!$F41</f>
        <v>HUGO</v>
      </c>
      <c r="C43" s="167" t="str">
        <f>PG!G41</f>
        <v>CORE</v>
      </c>
      <c r="D43" s="101"/>
      <c r="E43" s="106"/>
      <c r="G43" s="171" t="e">
        <f>EF!#REF!</f>
        <v>#REF!</v>
      </c>
      <c r="H43" s="172" t="e">
        <f>EF!#REF!</f>
        <v>#REF!</v>
      </c>
      <c r="I43" s="173" t="e">
        <f>EF!#REF!</f>
        <v>#REF!</v>
      </c>
      <c r="J43" s="101"/>
      <c r="K43" s="106"/>
      <c r="M43" s="165">
        <f>BG!$A42</f>
        <v>0</v>
      </c>
      <c r="N43" s="166">
        <f>BG!$B42</f>
        <v>0</v>
      </c>
      <c r="O43" s="167">
        <f>BG!$C42</f>
        <v>0</v>
      </c>
      <c r="P43" s="101"/>
      <c r="Q43" s="106"/>
      <c r="S43" s="171">
        <f>BF!$A44</f>
        <v>0</v>
      </c>
      <c r="T43" s="180">
        <f>BF!$B44</f>
        <v>0</v>
      </c>
      <c r="U43" s="180">
        <f>BF!$C44</f>
        <v>0</v>
      </c>
      <c r="V43" s="101"/>
      <c r="W43" s="106"/>
      <c r="Y43" s="165" t="e">
        <f>EG!#REF!</f>
        <v>#REF!</v>
      </c>
      <c r="Z43" s="166" t="e">
        <f>EG!#REF!</f>
        <v>#REF!</v>
      </c>
      <c r="AA43" s="166" t="e">
        <f>EG!#REF!</f>
        <v>#REF!</v>
      </c>
      <c r="AB43" s="101"/>
      <c r="AC43" s="106"/>
      <c r="AE43" s="171" t="e">
        <f>PF.!#REF!</f>
        <v>#REF!</v>
      </c>
      <c r="AF43" s="180" t="e">
        <f>PF.!#REF!</f>
        <v>#REF!</v>
      </c>
      <c r="AG43" s="180" t="e">
        <f>PF.!#REF!</f>
        <v>#REF!</v>
      </c>
      <c r="AH43" s="101"/>
      <c r="AI43" s="106"/>
    </row>
    <row r="44" spans="1:35" s="80" customFormat="1" ht="18.899999999999999" customHeight="1" x14ac:dyDescent="0.25">
      <c r="A44" s="165" t="str">
        <f>PG!$E42</f>
        <v>GERNIGON</v>
      </c>
      <c r="B44" s="166" t="str">
        <f>PG!$F42</f>
        <v>SOREN</v>
      </c>
      <c r="C44" s="167" t="str">
        <f>PG!G42</f>
        <v>EAPE</v>
      </c>
      <c r="D44" s="101"/>
      <c r="E44" s="106"/>
      <c r="G44" s="171" t="e">
        <f>EF!#REF!</f>
        <v>#REF!</v>
      </c>
      <c r="H44" s="172" t="e">
        <f>EF!#REF!</f>
        <v>#REF!</v>
      </c>
      <c r="I44" s="173" t="e">
        <f>EF!#REF!</f>
        <v>#REF!</v>
      </c>
      <c r="J44" s="101"/>
      <c r="K44" s="106"/>
      <c r="M44" s="165">
        <f>BG!$A43</f>
        <v>0</v>
      </c>
      <c r="N44" s="166">
        <f>BG!$B43</f>
        <v>0</v>
      </c>
      <c r="O44" s="167">
        <f>BG!$C43</f>
        <v>0</v>
      </c>
      <c r="P44" s="101"/>
      <c r="Q44" s="106"/>
      <c r="S44" s="171">
        <f>BF!$A45</f>
        <v>0</v>
      </c>
      <c r="T44" s="180">
        <f>BF!$B45</f>
        <v>0</v>
      </c>
      <c r="U44" s="180">
        <f>BF!$C45</f>
        <v>0</v>
      </c>
      <c r="V44" s="101"/>
      <c r="W44" s="106"/>
      <c r="Y44" s="165" t="e">
        <f>EG!#REF!</f>
        <v>#REF!</v>
      </c>
      <c r="Z44" s="166" t="e">
        <f>EG!#REF!</f>
        <v>#REF!</v>
      </c>
      <c r="AA44" s="166" t="e">
        <f>EG!#REF!</f>
        <v>#REF!</v>
      </c>
      <c r="AB44" s="101"/>
      <c r="AC44" s="106"/>
      <c r="AE44" s="171" t="e">
        <f>PF.!#REF!</f>
        <v>#REF!</v>
      </c>
      <c r="AF44" s="180" t="e">
        <f>PF.!#REF!</f>
        <v>#REF!</v>
      </c>
      <c r="AG44" s="180" t="e">
        <f>PF.!#REF!</f>
        <v>#REF!</v>
      </c>
      <c r="AH44" s="101"/>
      <c r="AI44" s="106"/>
    </row>
    <row r="45" spans="1:35" s="80" customFormat="1" ht="18.899999999999999" customHeight="1" x14ac:dyDescent="0.25">
      <c r="A45" s="165" t="str">
        <f>PG!$E43</f>
        <v xml:space="preserve">RICHARC-LECLERC </v>
      </c>
      <c r="B45" s="166" t="str">
        <f>PG!$F43</f>
        <v>CAMILLE</v>
      </c>
      <c r="C45" s="167" t="str">
        <f>PG!G43</f>
        <v>CORE</v>
      </c>
      <c r="D45" s="101"/>
      <c r="E45" s="106"/>
      <c r="G45" s="171" t="e">
        <f>EF!#REF!</f>
        <v>#REF!</v>
      </c>
      <c r="H45" s="172" t="e">
        <f>EF!#REF!</f>
        <v>#REF!</v>
      </c>
      <c r="I45" s="173" t="e">
        <f>EF!#REF!</f>
        <v>#REF!</v>
      </c>
      <c r="J45" s="101"/>
      <c r="K45" s="106"/>
      <c r="M45" s="165">
        <f>BG!$A44</f>
        <v>0</v>
      </c>
      <c r="N45" s="166">
        <f>BG!$B44</f>
        <v>0</v>
      </c>
      <c r="O45" s="167">
        <f>BG!$C44</f>
        <v>0</v>
      </c>
      <c r="P45" s="101"/>
      <c r="Q45" s="106"/>
      <c r="S45" s="171">
        <f>BF!$A46</f>
        <v>0</v>
      </c>
      <c r="T45" s="180">
        <f>BF!$B46</f>
        <v>0</v>
      </c>
      <c r="U45" s="180">
        <f>BF!$C46</f>
        <v>0</v>
      </c>
      <c r="V45" s="101"/>
      <c r="W45" s="106"/>
      <c r="Y45" s="165" t="e">
        <f>EG!#REF!</f>
        <v>#REF!</v>
      </c>
      <c r="Z45" s="166" t="e">
        <f>EG!#REF!</f>
        <v>#REF!</v>
      </c>
      <c r="AA45" s="166" t="e">
        <f>EG!#REF!</f>
        <v>#REF!</v>
      </c>
      <c r="AB45" s="101"/>
      <c r="AC45" s="106"/>
      <c r="AE45" s="171" t="e">
        <f>PF.!#REF!</f>
        <v>#REF!</v>
      </c>
      <c r="AF45" s="180" t="e">
        <f>PF.!#REF!</f>
        <v>#REF!</v>
      </c>
      <c r="AG45" s="180" t="e">
        <f>PF.!#REF!</f>
        <v>#REF!</v>
      </c>
      <c r="AH45" s="101"/>
      <c r="AI45" s="106"/>
    </row>
    <row r="46" spans="1:35" s="80" customFormat="1" ht="18.899999999999999" customHeight="1" x14ac:dyDescent="0.25">
      <c r="A46" s="165" t="str">
        <f>PG!$E44</f>
        <v>GONCALVES RAMOS</v>
      </c>
      <c r="B46" s="166" t="str">
        <f>PG!$F44</f>
        <v>ADRIANO</v>
      </c>
      <c r="C46" s="167" t="str">
        <f>PG!G44</f>
        <v>SS76</v>
      </c>
      <c r="D46" s="101"/>
      <c r="E46" s="106"/>
      <c r="G46" s="171" t="e">
        <f>EF!#REF!</f>
        <v>#REF!</v>
      </c>
      <c r="H46" s="172" t="e">
        <f>EF!#REF!</f>
        <v>#REF!</v>
      </c>
      <c r="I46" s="173" t="e">
        <f>EF!#REF!</f>
        <v>#REF!</v>
      </c>
      <c r="J46" s="101"/>
      <c r="K46" s="106"/>
      <c r="M46" s="165">
        <f>BG!$A45</f>
        <v>0</v>
      </c>
      <c r="N46" s="166">
        <f>BG!$B45</f>
        <v>0</v>
      </c>
      <c r="O46" s="167">
        <f>BG!$C45</f>
        <v>0</v>
      </c>
      <c r="P46" s="101"/>
      <c r="Q46" s="106"/>
      <c r="S46" s="171">
        <f>BF!$A47</f>
        <v>0</v>
      </c>
      <c r="T46" s="180">
        <f>BF!$B47</f>
        <v>0</v>
      </c>
      <c r="U46" s="180">
        <f>BF!$C47</f>
        <v>0</v>
      </c>
      <c r="V46" s="101"/>
      <c r="W46" s="106"/>
      <c r="Y46" s="165" t="e">
        <f>EG!#REF!</f>
        <v>#REF!</v>
      </c>
      <c r="Z46" s="166" t="e">
        <f>EG!#REF!</f>
        <v>#REF!</v>
      </c>
      <c r="AA46" s="166" t="e">
        <f>EG!#REF!</f>
        <v>#REF!</v>
      </c>
      <c r="AB46" s="101"/>
      <c r="AC46" s="106"/>
      <c r="AE46" s="171" t="e">
        <f>PF.!#REF!</f>
        <v>#REF!</v>
      </c>
      <c r="AF46" s="180" t="e">
        <f>PF.!#REF!</f>
        <v>#REF!</v>
      </c>
      <c r="AG46" s="180" t="e">
        <f>PF.!#REF!</f>
        <v>#REF!</v>
      </c>
      <c r="AH46" s="101"/>
      <c r="AI46" s="106"/>
    </row>
    <row r="47" spans="1:35" s="80" customFormat="1" ht="18.899999999999999" customHeight="1" x14ac:dyDescent="0.25">
      <c r="A47" s="165" t="str">
        <f>PG!$E45</f>
        <v>DUMARCHE</v>
      </c>
      <c r="B47" s="166" t="str">
        <f>PG!$F45</f>
        <v>MARTIN</v>
      </c>
      <c r="C47" s="167" t="str">
        <f>PG!G45</f>
        <v>EAPE</v>
      </c>
      <c r="D47" s="101"/>
      <c r="E47" s="106"/>
      <c r="G47" s="171" t="e">
        <f>EF!#REF!</f>
        <v>#REF!</v>
      </c>
      <c r="H47" s="172" t="e">
        <f>EF!#REF!</f>
        <v>#REF!</v>
      </c>
      <c r="I47" s="173" t="e">
        <f>EF!#REF!</f>
        <v>#REF!</v>
      </c>
      <c r="J47" s="101"/>
      <c r="K47" s="106"/>
      <c r="M47" s="165">
        <f>BG!$A46</f>
        <v>0</v>
      </c>
      <c r="N47" s="166">
        <f>BG!$B46</f>
        <v>0</v>
      </c>
      <c r="O47" s="167">
        <f>BG!$C46</f>
        <v>0</v>
      </c>
      <c r="P47" s="101"/>
      <c r="Q47" s="106"/>
      <c r="S47" s="171">
        <f>BF!$A48</f>
        <v>0</v>
      </c>
      <c r="T47" s="180">
        <f>BF!$B48</f>
        <v>0</v>
      </c>
      <c r="U47" s="180">
        <f>BF!$C48</f>
        <v>0</v>
      </c>
      <c r="V47" s="101"/>
      <c r="W47" s="106"/>
      <c r="Y47" s="165" t="e">
        <f>EG!#REF!</f>
        <v>#REF!</v>
      </c>
      <c r="Z47" s="166" t="e">
        <f>EG!#REF!</f>
        <v>#REF!</v>
      </c>
      <c r="AA47" s="166" t="e">
        <f>EG!#REF!</f>
        <v>#REF!</v>
      </c>
      <c r="AB47" s="101"/>
      <c r="AC47" s="106"/>
      <c r="AE47" s="171" t="e">
        <f>PF.!#REF!</f>
        <v>#REF!</v>
      </c>
      <c r="AF47" s="180" t="e">
        <f>PF.!#REF!</f>
        <v>#REF!</v>
      </c>
      <c r="AG47" s="180" t="e">
        <f>PF.!#REF!</f>
        <v>#REF!</v>
      </c>
      <c r="AH47" s="101"/>
      <c r="AI47" s="106"/>
    </row>
    <row r="48" spans="1:35" s="80" customFormat="1" ht="18.899999999999999" customHeight="1" x14ac:dyDescent="0.25">
      <c r="A48" s="165" t="str">
        <f>PG!$E46</f>
        <v>GOUAS</v>
      </c>
      <c r="B48" s="166" t="str">
        <f>PG!$F46</f>
        <v>HUGO</v>
      </c>
      <c r="C48" s="167" t="str">
        <f>PG!G46</f>
        <v>CORE</v>
      </c>
      <c r="D48" s="101"/>
      <c r="E48" s="106"/>
      <c r="G48" s="171" t="e">
        <f>EF!#REF!</f>
        <v>#REF!</v>
      </c>
      <c r="H48" s="172" t="e">
        <f>EF!#REF!</f>
        <v>#REF!</v>
      </c>
      <c r="I48" s="173" t="e">
        <f>EF!#REF!</f>
        <v>#REF!</v>
      </c>
      <c r="J48" s="101"/>
      <c r="K48" s="106"/>
      <c r="M48" s="165">
        <f>BG!$A47</f>
        <v>0</v>
      </c>
      <c r="N48" s="166">
        <f>BG!$B47</f>
        <v>0</v>
      </c>
      <c r="O48" s="167">
        <f>BG!$C47</f>
        <v>0</v>
      </c>
      <c r="P48" s="101"/>
      <c r="Q48" s="106"/>
      <c r="S48" s="171">
        <f>BF!$A49</f>
        <v>0</v>
      </c>
      <c r="T48" s="180">
        <f>BF!$B49</f>
        <v>0</v>
      </c>
      <c r="U48" s="180">
        <f>BF!$C49</f>
        <v>0</v>
      </c>
      <c r="V48" s="101"/>
      <c r="W48" s="106"/>
      <c r="Y48" s="165" t="e">
        <f>EG!#REF!</f>
        <v>#REF!</v>
      </c>
      <c r="Z48" s="166" t="e">
        <f>EG!#REF!</f>
        <v>#REF!</v>
      </c>
      <c r="AA48" s="166" t="e">
        <f>EG!#REF!</f>
        <v>#REF!</v>
      </c>
      <c r="AB48" s="101"/>
      <c r="AC48" s="106"/>
      <c r="AE48" s="171" t="e">
        <f>PF.!#REF!</f>
        <v>#REF!</v>
      </c>
      <c r="AF48" s="180" t="e">
        <f>PF.!#REF!</f>
        <v>#REF!</v>
      </c>
      <c r="AG48" s="180" t="e">
        <f>PF.!#REF!</f>
        <v>#REF!</v>
      </c>
      <c r="AH48" s="101"/>
      <c r="AI48" s="106"/>
    </row>
    <row r="49" spans="1:35" s="80" customFormat="1" ht="18.899999999999999" customHeight="1" x14ac:dyDescent="0.25">
      <c r="A49" s="165" t="str">
        <f>PG!$E61</f>
        <v>LORBOIS FOURRE</v>
      </c>
      <c r="B49" s="166" t="str">
        <f>PG!$F61</f>
        <v>ABEL</v>
      </c>
      <c r="C49" s="167" t="str">
        <f>PG!G61</f>
        <v>EMSAM</v>
      </c>
      <c r="D49" s="101"/>
      <c r="E49" s="106"/>
      <c r="G49" s="171" t="e">
        <f>EF!#REF!</f>
        <v>#REF!</v>
      </c>
      <c r="H49" s="172" t="e">
        <f>EF!#REF!</f>
        <v>#REF!</v>
      </c>
      <c r="I49" s="173" t="e">
        <f>EF!#REF!</f>
        <v>#REF!</v>
      </c>
      <c r="J49" s="101"/>
      <c r="K49" s="106"/>
      <c r="M49" s="165">
        <f>BG!$A48</f>
        <v>0</v>
      </c>
      <c r="N49" s="166">
        <f>BG!$B48</f>
        <v>0</v>
      </c>
      <c r="O49" s="167">
        <f>BG!$C48</f>
        <v>0</v>
      </c>
      <c r="P49" s="101"/>
      <c r="Q49" s="106"/>
      <c r="S49" s="171">
        <f>BF!$A50</f>
        <v>0</v>
      </c>
      <c r="T49" s="180">
        <f>BF!$B50</f>
        <v>0</v>
      </c>
      <c r="U49" s="180">
        <f>BF!$C50</f>
        <v>0</v>
      </c>
      <c r="V49" s="101"/>
      <c r="W49" s="106"/>
      <c r="Y49" s="165" t="e">
        <f>EG!#REF!</f>
        <v>#REF!</v>
      </c>
      <c r="Z49" s="166" t="e">
        <f>EG!#REF!</f>
        <v>#REF!</v>
      </c>
      <c r="AA49" s="166" t="e">
        <f>EG!#REF!</f>
        <v>#REF!</v>
      </c>
      <c r="AB49" s="101"/>
      <c r="AC49" s="106"/>
      <c r="AE49" s="171" t="e">
        <f>PF.!#REF!</f>
        <v>#REF!</v>
      </c>
      <c r="AF49" s="180" t="e">
        <f>PF.!#REF!</f>
        <v>#REF!</v>
      </c>
      <c r="AG49" s="180" t="e">
        <f>PF.!#REF!</f>
        <v>#REF!</v>
      </c>
      <c r="AH49" s="101"/>
      <c r="AI49" s="106"/>
    </row>
    <row r="50" spans="1:35" s="80" customFormat="1" ht="18.899999999999999" customHeight="1" x14ac:dyDescent="0.25">
      <c r="A50" s="165" t="str">
        <f>PG!$E62</f>
        <v>LOUHOHO</v>
      </c>
      <c r="B50" s="166" t="str">
        <f>PG!$F62</f>
        <v>NOA</v>
      </c>
      <c r="C50" s="167" t="str">
        <f>PG!G62</f>
        <v>EAPE</v>
      </c>
      <c r="D50" s="101"/>
      <c r="E50" s="106"/>
      <c r="G50" s="171" t="e">
        <f>EF!#REF!</f>
        <v>#REF!</v>
      </c>
      <c r="H50" s="172" t="e">
        <f>EF!#REF!</f>
        <v>#REF!</v>
      </c>
      <c r="I50" s="173" t="e">
        <f>EF!#REF!</f>
        <v>#REF!</v>
      </c>
      <c r="J50" s="101"/>
      <c r="K50" s="106"/>
      <c r="M50" s="165">
        <f>BG!$A49</f>
        <v>0</v>
      </c>
      <c r="N50" s="166">
        <f>BG!$B49</f>
        <v>0</v>
      </c>
      <c r="O50" s="167">
        <f>BG!$C49</f>
        <v>0</v>
      </c>
      <c r="P50" s="101"/>
      <c r="Q50" s="106"/>
      <c r="S50" s="171">
        <f>BF!$A51</f>
        <v>0</v>
      </c>
      <c r="T50" s="180">
        <f>BF!$B51</f>
        <v>0</v>
      </c>
      <c r="U50" s="180">
        <f>BF!$C51</f>
        <v>0</v>
      </c>
      <c r="V50" s="101"/>
      <c r="W50" s="106"/>
      <c r="Y50" s="165" t="e">
        <f>EG!#REF!</f>
        <v>#REF!</v>
      </c>
      <c r="Z50" s="166" t="e">
        <f>EG!#REF!</f>
        <v>#REF!</v>
      </c>
      <c r="AA50" s="166" t="e">
        <f>EG!#REF!</f>
        <v>#REF!</v>
      </c>
      <c r="AB50" s="101"/>
      <c r="AC50" s="106"/>
      <c r="AE50" s="171" t="e">
        <f>PF.!#REF!</f>
        <v>#REF!</v>
      </c>
      <c r="AF50" s="180" t="e">
        <f>PF.!#REF!</f>
        <v>#REF!</v>
      </c>
      <c r="AG50" s="180" t="e">
        <f>PF.!#REF!</f>
        <v>#REF!</v>
      </c>
      <c r="AH50" s="101"/>
      <c r="AI50" s="106"/>
    </row>
    <row r="51" spans="1:35" s="80" customFormat="1" ht="18.899999999999999" customHeight="1" x14ac:dyDescent="0.25">
      <c r="A51" s="165" t="str">
        <f>PG!$E63</f>
        <v>MAHLA</v>
      </c>
      <c r="B51" s="166" t="str">
        <f>PG!$F63</f>
        <v>CHAMSEDDINE</v>
      </c>
      <c r="C51" s="167" t="str">
        <f>PG!G63</f>
        <v>SS76</v>
      </c>
      <c r="D51" s="101"/>
      <c r="E51" s="106"/>
      <c r="G51" s="171" t="e">
        <f>EF!#REF!</f>
        <v>#REF!</v>
      </c>
      <c r="H51" s="172" t="e">
        <f>EF!#REF!</f>
        <v>#REF!</v>
      </c>
      <c r="I51" s="173" t="e">
        <f>EF!#REF!</f>
        <v>#REF!</v>
      </c>
      <c r="J51" s="101"/>
      <c r="K51" s="106"/>
      <c r="M51" s="165">
        <f>BG!$A50</f>
        <v>0</v>
      </c>
      <c r="N51" s="166">
        <f>BG!$B50</f>
        <v>0</v>
      </c>
      <c r="O51" s="167">
        <f>BG!$C50</f>
        <v>0</v>
      </c>
      <c r="P51" s="101"/>
      <c r="Q51" s="106"/>
      <c r="S51" s="171">
        <f>BF!$A52</f>
        <v>0</v>
      </c>
      <c r="T51" s="180">
        <f>BF!$B52</f>
        <v>0</v>
      </c>
      <c r="U51" s="180">
        <f>BF!$C52</f>
        <v>0</v>
      </c>
      <c r="V51" s="101"/>
      <c r="W51" s="106"/>
      <c r="Y51" s="165" t="e">
        <f>EG!#REF!</f>
        <v>#REF!</v>
      </c>
      <c r="Z51" s="166" t="e">
        <f>EG!#REF!</f>
        <v>#REF!</v>
      </c>
      <c r="AA51" s="166" t="e">
        <f>EG!#REF!</f>
        <v>#REF!</v>
      </c>
      <c r="AB51" s="101"/>
      <c r="AC51" s="106"/>
      <c r="AE51" s="171" t="e">
        <f>PF.!#REF!</f>
        <v>#REF!</v>
      </c>
      <c r="AF51" s="180" t="e">
        <f>PF.!#REF!</f>
        <v>#REF!</v>
      </c>
      <c r="AG51" s="180" t="e">
        <f>PF.!#REF!</f>
        <v>#REF!</v>
      </c>
      <c r="AH51" s="101"/>
      <c r="AI51" s="106"/>
    </row>
    <row r="52" spans="1:35" s="80" customFormat="1" ht="18.899999999999999" customHeight="1" x14ac:dyDescent="0.25">
      <c r="A52" s="165" t="str">
        <f>PG!$E64</f>
        <v>MARTEL</v>
      </c>
      <c r="B52" s="166" t="str">
        <f>PG!$F64</f>
        <v>AARON</v>
      </c>
      <c r="C52" s="167" t="str">
        <f>PG!G64</f>
        <v>EAPE</v>
      </c>
      <c r="D52" s="101"/>
      <c r="E52" s="106"/>
      <c r="G52" s="171" t="e">
        <f>EF!#REF!</f>
        <v>#REF!</v>
      </c>
      <c r="H52" s="172" t="e">
        <f>EF!#REF!</f>
        <v>#REF!</v>
      </c>
      <c r="I52" s="173" t="e">
        <f>EF!#REF!</f>
        <v>#REF!</v>
      </c>
      <c r="J52" s="101"/>
      <c r="K52" s="106"/>
      <c r="M52" s="165">
        <f>BG!$A51</f>
        <v>0</v>
      </c>
      <c r="N52" s="166">
        <f>BG!$B51</f>
        <v>0</v>
      </c>
      <c r="O52" s="167">
        <f>BG!$C51</f>
        <v>0</v>
      </c>
      <c r="P52" s="101"/>
      <c r="Q52" s="106"/>
      <c r="S52" s="171">
        <f>BF!$A53</f>
        <v>0</v>
      </c>
      <c r="T52" s="180">
        <f>BF!$B53</f>
        <v>0</v>
      </c>
      <c r="U52" s="180">
        <f>BF!$C53</f>
        <v>0</v>
      </c>
      <c r="V52" s="101"/>
      <c r="W52" s="106"/>
      <c r="Y52" s="165" t="e">
        <f>EG!#REF!</f>
        <v>#REF!</v>
      </c>
      <c r="Z52" s="166" t="e">
        <f>EG!#REF!</f>
        <v>#REF!</v>
      </c>
      <c r="AA52" s="166" t="e">
        <f>EG!#REF!</f>
        <v>#REF!</v>
      </c>
      <c r="AB52" s="101"/>
      <c r="AC52" s="106"/>
      <c r="AE52" s="171" t="e">
        <f>PF.!#REF!</f>
        <v>#REF!</v>
      </c>
      <c r="AF52" s="180" t="e">
        <f>PF.!#REF!</f>
        <v>#REF!</v>
      </c>
      <c r="AG52" s="180" t="e">
        <f>PF.!#REF!</f>
        <v>#REF!</v>
      </c>
      <c r="AH52" s="101"/>
      <c r="AI52" s="106"/>
    </row>
    <row r="53" spans="1:35" s="80" customFormat="1" ht="18.899999999999999" customHeight="1" x14ac:dyDescent="0.25">
      <c r="A53" s="165" t="str">
        <f>PG!$E65</f>
        <v>MAUBOUSSIN</v>
      </c>
      <c r="B53" s="166" t="str">
        <f>PG!$F65</f>
        <v>CLEMENT</v>
      </c>
      <c r="C53" s="167" t="str">
        <f>PG!G65</f>
        <v>CORE</v>
      </c>
      <c r="D53" s="101"/>
      <c r="E53" s="106"/>
      <c r="G53" s="171" t="e">
        <f>EF!#REF!</f>
        <v>#REF!</v>
      </c>
      <c r="H53" s="172" t="e">
        <f>EF!#REF!</f>
        <v>#REF!</v>
      </c>
      <c r="I53" s="173" t="e">
        <f>EF!#REF!</f>
        <v>#REF!</v>
      </c>
      <c r="J53" s="101"/>
      <c r="K53" s="106"/>
      <c r="M53" s="165">
        <f>BG!$A52</f>
        <v>0</v>
      </c>
      <c r="N53" s="166">
        <f>BG!$B52</f>
        <v>0</v>
      </c>
      <c r="O53" s="167">
        <f>BG!$C52</f>
        <v>0</v>
      </c>
      <c r="P53" s="101"/>
      <c r="Q53" s="106"/>
      <c r="S53" s="171">
        <f>BF!$A54</f>
        <v>0</v>
      </c>
      <c r="T53" s="180">
        <f>BF!$B54</f>
        <v>0</v>
      </c>
      <c r="U53" s="180">
        <f>BF!$C54</f>
        <v>0</v>
      </c>
      <c r="V53" s="101"/>
      <c r="W53" s="106"/>
      <c r="Y53" s="165" t="e">
        <f>EG!#REF!</f>
        <v>#REF!</v>
      </c>
      <c r="Z53" s="166" t="e">
        <f>EG!#REF!</f>
        <v>#REF!</v>
      </c>
      <c r="AA53" s="166" t="e">
        <f>EG!#REF!</f>
        <v>#REF!</v>
      </c>
      <c r="AB53" s="101"/>
      <c r="AC53" s="106"/>
      <c r="AE53" s="171" t="e">
        <f>PF.!#REF!</f>
        <v>#REF!</v>
      </c>
      <c r="AF53" s="180" t="e">
        <f>PF.!#REF!</f>
        <v>#REF!</v>
      </c>
      <c r="AG53" s="180" t="e">
        <f>PF.!#REF!</f>
        <v>#REF!</v>
      </c>
      <c r="AH53" s="101"/>
      <c r="AI53" s="106"/>
    </row>
    <row r="54" spans="1:35" s="80" customFormat="1" ht="18.899999999999999" customHeight="1" x14ac:dyDescent="0.25">
      <c r="A54" s="165" t="str">
        <f>PG!$E66</f>
        <v>MENDONCA</v>
      </c>
      <c r="B54" s="166" t="str">
        <f>PG!$F66</f>
        <v>TIAGO</v>
      </c>
      <c r="C54" s="167" t="str">
        <f>PG!G66</f>
        <v>EAPE</v>
      </c>
      <c r="D54" s="101"/>
      <c r="E54" s="106"/>
      <c r="G54" s="171" t="e">
        <f>EF!#REF!</f>
        <v>#REF!</v>
      </c>
      <c r="H54" s="172" t="e">
        <f>EF!#REF!</f>
        <v>#REF!</v>
      </c>
      <c r="I54" s="173" t="e">
        <f>EF!#REF!</f>
        <v>#REF!</v>
      </c>
      <c r="J54" s="101"/>
      <c r="K54" s="106"/>
      <c r="M54" s="165">
        <f>BG!$A53</f>
        <v>0</v>
      </c>
      <c r="N54" s="166">
        <f>BG!$B53</f>
        <v>0</v>
      </c>
      <c r="O54" s="167">
        <f>BG!$C53</f>
        <v>0</v>
      </c>
      <c r="P54" s="101"/>
      <c r="Q54" s="106"/>
      <c r="S54" s="171">
        <f>BF!$A55</f>
        <v>0</v>
      </c>
      <c r="T54" s="180">
        <f>BF!$B55</f>
        <v>0</v>
      </c>
      <c r="U54" s="180">
        <f>BF!$C55</f>
        <v>0</v>
      </c>
      <c r="V54" s="101"/>
      <c r="W54" s="106"/>
      <c r="Y54" s="165" t="e">
        <f>EG!#REF!</f>
        <v>#REF!</v>
      </c>
      <c r="Z54" s="166" t="e">
        <f>EG!#REF!</f>
        <v>#REF!</v>
      </c>
      <c r="AA54" s="166" t="e">
        <f>EG!#REF!</f>
        <v>#REF!</v>
      </c>
      <c r="AB54" s="101"/>
      <c r="AC54" s="106"/>
      <c r="AE54" s="171" t="e">
        <f>PF.!#REF!</f>
        <v>#REF!</v>
      </c>
      <c r="AF54" s="180" t="e">
        <f>PF.!#REF!</f>
        <v>#REF!</v>
      </c>
      <c r="AG54" s="180" t="e">
        <f>PF.!#REF!</f>
        <v>#REF!</v>
      </c>
      <c r="AH54" s="101"/>
      <c r="AI54" s="106"/>
    </row>
    <row r="55" spans="1:35" s="80" customFormat="1" ht="18.899999999999999" customHeight="1" x14ac:dyDescent="0.25">
      <c r="A55" s="165" t="str">
        <f>PG!$E67</f>
        <v>MONNEAUX</v>
      </c>
      <c r="B55" s="166" t="str">
        <f>PG!$F67</f>
        <v>BENJAMIN</v>
      </c>
      <c r="C55" s="167" t="str">
        <f>PG!G67</f>
        <v>EMSAM</v>
      </c>
      <c r="D55" s="101"/>
      <c r="E55" s="106"/>
      <c r="G55" s="171" t="e">
        <f>EF!#REF!</f>
        <v>#REF!</v>
      </c>
      <c r="H55" s="172" t="e">
        <f>EF!#REF!</f>
        <v>#REF!</v>
      </c>
      <c r="I55" s="173" t="e">
        <f>EF!#REF!</f>
        <v>#REF!</v>
      </c>
      <c r="J55" s="101"/>
      <c r="K55" s="106"/>
      <c r="M55" s="165">
        <f>BG!$A54</f>
        <v>0</v>
      </c>
      <c r="N55" s="166">
        <f>BG!$B54</f>
        <v>0</v>
      </c>
      <c r="O55" s="167">
        <f>BG!$C54</f>
        <v>0</v>
      </c>
      <c r="P55" s="101"/>
      <c r="Q55" s="106"/>
      <c r="S55" s="171">
        <f>BF!$A56</f>
        <v>0</v>
      </c>
      <c r="T55" s="180">
        <f>BF!$B56</f>
        <v>0</v>
      </c>
      <c r="U55" s="180">
        <f>BF!$C56</f>
        <v>0</v>
      </c>
      <c r="V55" s="101"/>
      <c r="W55" s="106"/>
      <c r="Y55" s="165" t="e">
        <f>EG!#REF!</f>
        <v>#REF!</v>
      </c>
      <c r="Z55" s="166" t="e">
        <f>EG!#REF!</f>
        <v>#REF!</v>
      </c>
      <c r="AA55" s="166" t="e">
        <f>EG!#REF!</f>
        <v>#REF!</v>
      </c>
      <c r="AB55" s="101"/>
      <c r="AC55" s="106"/>
      <c r="AE55" s="171" t="e">
        <f>PF.!#REF!</f>
        <v>#REF!</v>
      </c>
      <c r="AF55" s="180" t="e">
        <f>PF.!#REF!</f>
        <v>#REF!</v>
      </c>
      <c r="AG55" s="180" t="e">
        <f>PF.!#REF!</f>
        <v>#REF!</v>
      </c>
      <c r="AH55" s="101"/>
      <c r="AI55" s="106"/>
    </row>
    <row r="56" spans="1:35" s="80" customFormat="1" ht="18.899999999999999" customHeight="1" x14ac:dyDescent="0.25">
      <c r="A56" s="165" t="str">
        <f>PG!$E68</f>
        <v>MOSCHINSKI VALLEZ</v>
      </c>
      <c r="B56" s="166" t="str">
        <f>PG!$F68</f>
        <v>ARTHUR</v>
      </c>
      <c r="C56" s="167" t="str">
        <f>PG!G68</f>
        <v>SS76</v>
      </c>
      <c r="D56" s="101"/>
      <c r="E56" s="106"/>
      <c r="G56" s="171" t="e">
        <f>EF!#REF!</f>
        <v>#REF!</v>
      </c>
      <c r="H56" s="172" t="e">
        <f>EF!#REF!</f>
        <v>#REF!</v>
      </c>
      <c r="I56" s="173" t="e">
        <f>EF!#REF!</f>
        <v>#REF!</v>
      </c>
      <c r="J56" s="101"/>
      <c r="K56" s="106"/>
      <c r="M56" s="165">
        <f>BG!$A55</f>
        <v>0</v>
      </c>
      <c r="N56" s="166">
        <f>BG!$B55</f>
        <v>0</v>
      </c>
      <c r="O56" s="167">
        <f>BG!$C55</f>
        <v>0</v>
      </c>
      <c r="P56" s="101"/>
      <c r="Q56" s="106"/>
      <c r="S56" s="171">
        <f>BF!$A57</f>
        <v>0</v>
      </c>
      <c r="T56" s="180">
        <f>BF!$B57</f>
        <v>0</v>
      </c>
      <c r="U56" s="180">
        <f>BF!$C57</f>
        <v>0</v>
      </c>
      <c r="V56" s="101"/>
      <c r="W56" s="106"/>
      <c r="Y56" s="165" t="e">
        <f>EG!#REF!</f>
        <v>#REF!</v>
      </c>
      <c r="Z56" s="166" t="e">
        <f>EG!#REF!</f>
        <v>#REF!</v>
      </c>
      <c r="AA56" s="166" t="e">
        <f>EG!#REF!</f>
        <v>#REF!</v>
      </c>
      <c r="AB56" s="101"/>
      <c r="AC56" s="106"/>
      <c r="AE56" s="171" t="e">
        <f>PF.!#REF!</f>
        <v>#REF!</v>
      </c>
      <c r="AF56" s="180" t="e">
        <f>PF.!#REF!</f>
        <v>#REF!</v>
      </c>
      <c r="AG56" s="180" t="e">
        <f>PF.!#REF!</f>
        <v>#REF!</v>
      </c>
      <c r="AH56" s="101"/>
      <c r="AI56" s="106"/>
    </row>
    <row r="57" spans="1:35" s="80" customFormat="1" ht="18.899999999999999" customHeight="1" x14ac:dyDescent="0.25">
      <c r="A57" s="165" t="str">
        <f>PG!$E69</f>
        <v>VERNEUIL</v>
      </c>
      <c r="B57" s="166" t="str">
        <f>PG!$F69</f>
        <v>LOUIS</v>
      </c>
      <c r="C57" s="167" t="str">
        <f>PG!G69</f>
        <v>EAPE</v>
      </c>
      <c r="D57" s="101"/>
      <c r="E57" s="106"/>
      <c r="G57" s="171" t="e">
        <f>EF!#REF!</f>
        <v>#REF!</v>
      </c>
      <c r="H57" s="172" t="e">
        <f>EF!#REF!</f>
        <v>#REF!</v>
      </c>
      <c r="I57" s="173" t="e">
        <f>EF!#REF!</f>
        <v>#REF!</v>
      </c>
      <c r="J57" s="101"/>
      <c r="K57" s="106"/>
      <c r="M57" s="165">
        <f>BG!$A56</f>
        <v>0</v>
      </c>
      <c r="N57" s="166">
        <f>BG!$B56</f>
        <v>0</v>
      </c>
      <c r="O57" s="167">
        <f>BG!$C56</f>
        <v>0</v>
      </c>
      <c r="P57" s="101"/>
      <c r="Q57" s="106"/>
      <c r="S57" s="171">
        <f>BF!$A58</f>
        <v>0</v>
      </c>
      <c r="T57" s="180">
        <f>BF!$B58</f>
        <v>0</v>
      </c>
      <c r="U57" s="180">
        <f>BF!$C58</f>
        <v>0</v>
      </c>
      <c r="V57" s="101"/>
      <c r="W57" s="106"/>
      <c r="Y57" s="165" t="e">
        <f>EG!#REF!</f>
        <v>#REF!</v>
      </c>
      <c r="Z57" s="166" t="e">
        <f>EG!#REF!</f>
        <v>#REF!</v>
      </c>
      <c r="AA57" s="166" t="e">
        <f>EG!#REF!</f>
        <v>#REF!</v>
      </c>
      <c r="AB57" s="101"/>
      <c r="AC57" s="106"/>
      <c r="AE57" s="171" t="e">
        <f>PF.!#REF!</f>
        <v>#REF!</v>
      </c>
      <c r="AF57" s="180" t="e">
        <f>PF.!#REF!</f>
        <v>#REF!</v>
      </c>
      <c r="AG57" s="180" t="e">
        <f>PF.!#REF!</f>
        <v>#REF!</v>
      </c>
      <c r="AH57" s="101"/>
      <c r="AI57" s="106"/>
    </row>
    <row r="58" spans="1:35" s="80" customFormat="1" ht="18.899999999999999" customHeight="1" x14ac:dyDescent="0.25">
      <c r="A58" s="165" t="str">
        <f>PG!$E70</f>
        <v>PEPIN</v>
      </c>
      <c r="B58" s="166" t="str">
        <f>PG!$F70</f>
        <v>TIMOTHEE</v>
      </c>
      <c r="C58" s="167" t="str">
        <f>PG!G70</f>
        <v>EMSAM</v>
      </c>
      <c r="D58" s="101"/>
      <c r="E58" s="106"/>
      <c r="G58" s="171" t="e">
        <f>EF!#REF!</f>
        <v>#REF!</v>
      </c>
      <c r="H58" s="172" t="e">
        <f>EF!#REF!</f>
        <v>#REF!</v>
      </c>
      <c r="I58" s="173" t="e">
        <f>EF!#REF!</f>
        <v>#REF!</v>
      </c>
      <c r="J58" s="101"/>
      <c r="K58" s="106"/>
      <c r="M58" s="165">
        <f>BG!$A57</f>
        <v>0</v>
      </c>
      <c r="N58" s="166">
        <f>BG!$B57</f>
        <v>0</v>
      </c>
      <c r="O58" s="167">
        <f>BG!$C57</f>
        <v>0</v>
      </c>
      <c r="P58" s="101"/>
      <c r="Q58" s="106"/>
      <c r="S58" s="171">
        <f>BF!$A59</f>
        <v>0</v>
      </c>
      <c r="T58" s="180">
        <f>BF!$B59</f>
        <v>0</v>
      </c>
      <c r="U58" s="180">
        <f>BF!$C59</f>
        <v>0</v>
      </c>
      <c r="V58" s="101"/>
      <c r="W58" s="106"/>
      <c r="Y58" s="165" t="e">
        <f>EG!#REF!</f>
        <v>#REF!</v>
      </c>
      <c r="Z58" s="166" t="e">
        <f>EG!#REF!</f>
        <v>#REF!</v>
      </c>
      <c r="AA58" s="166" t="e">
        <f>EG!#REF!</f>
        <v>#REF!</v>
      </c>
      <c r="AB58" s="101"/>
      <c r="AC58" s="106"/>
      <c r="AE58" s="171" t="e">
        <f>PF.!#REF!</f>
        <v>#REF!</v>
      </c>
      <c r="AF58" s="180" t="e">
        <f>PF.!#REF!</f>
        <v>#REF!</v>
      </c>
      <c r="AG58" s="180" t="e">
        <f>PF.!#REF!</f>
        <v>#REF!</v>
      </c>
      <c r="AH58" s="101"/>
      <c r="AI58" s="106"/>
    </row>
    <row r="59" spans="1:35" s="80" customFormat="1" ht="18.899999999999999" customHeight="1" x14ac:dyDescent="0.25">
      <c r="A59" s="165" t="str">
        <f>PG!$E71</f>
        <v>LAROUSSE</v>
      </c>
      <c r="B59" s="166" t="str">
        <f>PG!$F71</f>
        <v>MERLIN</v>
      </c>
      <c r="C59" s="167" t="str">
        <f>PG!G71</f>
        <v>CORE</v>
      </c>
      <c r="D59" s="101"/>
      <c r="E59" s="106"/>
      <c r="G59" s="171" t="e">
        <f>EF!#REF!</f>
        <v>#REF!</v>
      </c>
      <c r="H59" s="172" t="e">
        <f>EF!#REF!</f>
        <v>#REF!</v>
      </c>
      <c r="I59" s="173" t="e">
        <f>EF!#REF!</f>
        <v>#REF!</v>
      </c>
      <c r="J59" s="101"/>
      <c r="K59" s="106"/>
      <c r="M59" s="165">
        <f>BG!$A58</f>
        <v>0</v>
      </c>
      <c r="N59" s="166">
        <f>BG!$B58</f>
        <v>0</v>
      </c>
      <c r="O59" s="167">
        <f>BG!$C58</f>
        <v>0</v>
      </c>
      <c r="P59" s="101"/>
      <c r="Q59" s="106"/>
      <c r="S59" s="171">
        <f>BF!$A60</f>
        <v>0</v>
      </c>
      <c r="T59" s="180">
        <f>BF!$B60</f>
        <v>0</v>
      </c>
      <c r="U59" s="180">
        <f>BF!$C60</f>
        <v>0</v>
      </c>
      <c r="V59" s="101"/>
      <c r="W59" s="106"/>
      <c r="Y59" s="165" t="e">
        <f>EG!#REF!</f>
        <v>#REF!</v>
      </c>
      <c r="Z59" s="166" t="e">
        <f>EG!#REF!</f>
        <v>#REF!</v>
      </c>
      <c r="AA59" s="166" t="e">
        <f>EG!#REF!</f>
        <v>#REF!</v>
      </c>
      <c r="AB59" s="101"/>
      <c r="AC59" s="106"/>
      <c r="AE59" s="171" t="e">
        <f>PF.!#REF!</f>
        <v>#REF!</v>
      </c>
      <c r="AF59" s="180" t="e">
        <f>PF.!#REF!</f>
        <v>#REF!</v>
      </c>
      <c r="AG59" s="180" t="e">
        <f>PF.!#REF!</f>
        <v>#REF!</v>
      </c>
      <c r="AH59" s="101"/>
      <c r="AI59" s="106"/>
    </row>
    <row r="60" spans="1:35" s="80" customFormat="1" ht="18.899999999999999" customHeight="1" x14ac:dyDescent="0.25">
      <c r="A60" s="165" t="str">
        <f>PG!$E72</f>
        <v>PILETTA ROISSARD</v>
      </c>
      <c r="B60" s="166" t="str">
        <f>PG!$F72</f>
        <v>VICTOR</v>
      </c>
      <c r="C60" s="167" t="str">
        <f>PG!G72</f>
        <v>EMSAM</v>
      </c>
      <c r="D60" s="101"/>
      <c r="E60" s="106"/>
      <c r="G60" s="171" t="e">
        <f>EF!#REF!</f>
        <v>#REF!</v>
      </c>
      <c r="H60" s="172" t="e">
        <f>EF!#REF!</f>
        <v>#REF!</v>
      </c>
      <c r="I60" s="173" t="e">
        <f>EF!#REF!</f>
        <v>#REF!</v>
      </c>
      <c r="J60" s="101"/>
      <c r="K60" s="106"/>
      <c r="M60" s="165">
        <f>BG!$A59</f>
        <v>0</v>
      </c>
      <c r="N60" s="166">
        <f>BG!$B59</f>
        <v>0</v>
      </c>
      <c r="O60" s="167">
        <f>BG!$C59</f>
        <v>0</v>
      </c>
      <c r="P60" s="101"/>
      <c r="Q60" s="106"/>
      <c r="S60" s="171">
        <f>BF!$A61</f>
        <v>0</v>
      </c>
      <c r="T60" s="180">
        <f>BF!$B61</f>
        <v>0</v>
      </c>
      <c r="U60" s="180">
        <f>BF!$C61</f>
        <v>0</v>
      </c>
      <c r="V60" s="101"/>
      <c r="W60" s="106"/>
      <c r="Y60" s="165" t="e">
        <f>EG!#REF!</f>
        <v>#REF!</v>
      </c>
      <c r="Z60" s="166" t="e">
        <f>EG!#REF!</f>
        <v>#REF!</v>
      </c>
      <c r="AA60" s="166" t="e">
        <f>EG!#REF!</f>
        <v>#REF!</v>
      </c>
      <c r="AB60" s="101"/>
      <c r="AC60" s="106"/>
      <c r="AE60" s="171" t="e">
        <f>PF.!#REF!</f>
        <v>#REF!</v>
      </c>
      <c r="AF60" s="180" t="e">
        <f>PF.!#REF!</f>
        <v>#REF!</v>
      </c>
      <c r="AG60" s="180" t="e">
        <f>PF.!#REF!</f>
        <v>#REF!</v>
      </c>
      <c r="AH60" s="101"/>
      <c r="AI60" s="106"/>
    </row>
    <row r="61" spans="1:35" s="80" customFormat="1" ht="18.899999999999999" customHeight="1" x14ac:dyDescent="0.25">
      <c r="A61" s="165" t="str">
        <f>PG!$E73</f>
        <v>POINT</v>
      </c>
      <c r="B61" s="166" t="str">
        <f>PG!$F73</f>
        <v>HUGO</v>
      </c>
      <c r="C61" s="167" t="str">
        <f>PG!G73</f>
        <v>EMSAM</v>
      </c>
      <c r="D61" s="101"/>
      <c r="E61" s="106"/>
      <c r="G61" s="171" t="e">
        <f>EF!#REF!</f>
        <v>#REF!</v>
      </c>
      <c r="H61" s="172" t="e">
        <f>EF!#REF!</f>
        <v>#REF!</v>
      </c>
      <c r="I61" s="173" t="e">
        <f>EF!#REF!</f>
        <v>#REF!</v>
      </c>
      <c r="J61" s="101"/>
      <c r="K61" s="106"/>
      <c r="M61" s="165">
        <f>BG!$A60</f>
        <v>0</v>
      </c>
      <c r="N61" s="166">
        <f>BG!$B60</f>
        <v>0</v>
      </c>
      <c r="O61" s="167">
        <f>BG!$C60</f>
        <v>0</v>
      </c>
      <c r="P61" s="101"/>
      <c r="Q61" s="106"/>
      <c r="S61" s="171">
        <f>BF!$A62</f>
        <v>0</v>
      </c>
      <c r="T61" s="180">
        <f>BF!$B62</f>
        <v>0</v>
      </c>
      <c r="U61" s="180">
        <f>BF!$C62</f>
        <v>0</v>
      </c>
      <c r="V61" s="101"/>
      <c r="W61" s="106"/>
      <c r="Y61" s="165" t="e">
        <f>EG!#REF!</f>
        <v>#REF!</v>
      </c>
      <c r="Z61" s="166" t="e">
        <f>EG!#REF!</f>
        <v>#REF!</v>
      </c>
      <c r="AA61" s="166" t="e">
        <f>EG!#REF!</f>
        <v>#REF!</v>
      </c>
      <c r="AB61" s="101"/>
      <c r="AC61" s="106"/>
      <c r="AE61" s="171" t="e">
        <f>PF.!#REF!</f>
        <v>#REF!</v>
      </c>
      <c r="AF61" s="180" t="e">
        <f>PF.!#REF!</f>
        <v>#REF!</v>
      </c>
      <c r="AG61" s="180" t="e">
        <f>PF.!#REF!</f>
        <v>#REF!</v>
      </c>
      <c r="AH61" s="101"/>
      <c r="AI61" s="106"/>
    </row>
    <row r="62" spans="1:35" s="80" customFormat="1" ht="18.899999999999999" customHeight="1" x14ac:dyDescent="0.25">
      <c r="A62" s="165" t="str">
        <f>PG!$E74</f>
        <v>TCHAMAHA</v>
      </c>
      <c r="B62" s="166" t="str">
        <f>PG!$F74</f>
        <v>JULES</v>
      </c>
      <c r="C62" s="167" t="str">
        <f>PG!G74</f>
        <v>SS76</v>
      </c>
      <c r="D62" s="101"/>
      <c r="E62" s="106"/>
      <c r="G62" s="171" t="e">
        <f>EF!#REF!</f>
        <v>#REF!</v>
      </c>
      <c r="H62" s="172" t="e">
        <f>EF!#REF!</f>
        <v>#REF!</v>
      </c>
      <c r="I62" s="173" t="e">
        <f>EF!#REF!</f>
        <v>#REF!</v>
      </c>
      <c r="J62" s="101"/>
      <c r="K62" s="106"/>
      <c r="M62" s="165">
        <f>BG!$A61</f>
        <v>0</v>
      </c>
      <c r="N62" s="166">
        <f>BG!$B61</f>
        <v>0</v>
      </c>
      <c r="O62" s="167">
        <f>BG!$C61</f>
        <v>0</v>
      </c>
      <c r="P62" s="101"/>
      <c r="Q62" s="106"/>
      <c r="S62" s="171">
        <f>BF!$A63</f>
        <v>0</v>
      </c>
      <c r="T62" s="180">
        <f>BF!$B63</f>
        <v>0</v>
      </c>
      <c r="U62" s="180">
        <f>BF!$C63</f>
        <v>0</v>
      </c>
      <c r="V62" s="101"/>
      <c r="W62" s="106"/>
      <c r="Y62" s="165" t="e">
        <f>EG!#REF!</f>
        <v>#REF!</v>
      </c>
      <c r="Z62" s="166" t="e">
        <f>EG!#REF!</f>
        <v>#REF!</v>
      </c>
      <c r="AA62" s="166" t="e">
        <f>EG!#REF!</f>
        <v>#REF!</v>
      </c>
      <c r="AB62" s="101"/>
      <c r="AC62" s="106"/>
      <c r="AE62" s="171" t="e">
        <f>PF.!#REF!</f>
        <v>#REF!</v>
      </c>
      <c r="AF62" s="180" t="e">
        <f>PF.!#REF!</f>
        <v>#REF!</v>
      </c>
      <c r="AG62" s="180" t="e">
        <f>PF.!#REF!</f>
        <v>#REF!</v>
      </c>
      <c r="AH62" s="101"/>
      <c r="AI62" s="106"/>
    </row>
    <row r="63" spans="1:35" s="80" customFormat="1" ht="18.899999999999999" customHeight="1" x14ac:dyDescent="0.25">
      <c r="A63" s="165" t="e">
        <f>PG!#REF!</f>
        <v>#REF!</v>
      </c>
      <c r="B63" s="166" t="e">
        <f>PG!#REF!</f>
        <v>#REF!</v>
      </c>
      <c r="C63" s="167" t="e">
        <f>PG!#REF!</f>
        <v>#REF!</v>
      </c>
      <c r="D63" s="101"/>
      <c r="E63" s="106"/>
      <c r="G63" s="171" t="e">
        <f>EF!#REF!</f>
        <v>#REF!</v>
      </c>
      <c r="H63" s="172" t="e">
        <f>EF!#REF!</f>
        <v>#REF!</v>
      </c>
      <c r="I63" s="173" t="e">
        <f>EF!#REF!</f>
        <v>#REF!</v>
      </c>
      <c r="J63" s="101"/>
      <c r="K63" s="106"/>
      <c r="M63" s="165">
        <f>BG!$A62</f>
        <v>0</v>
      </c>
      <c r="N63" s="166">
        <f>BG!$B62</f>
        <v>0</v>
      </c>
      <c r="O63" s="167">
        <f>BG!$C62</f>
        <v>0</v>
      </c>
      <c r="P63" s="101"/>
      <c r="Q63" s="106"/>
      <c r="S63" s="171">
        <f>BF!$A64</f>
        <v>0</v>
      </c>
      <c r="T63" s="180">
        <f>BF!$B64</f>
        <v>0</v>
      </c>
      <c r="U63" s="180">
        <f>BF!$C64</f>
        <v>0</v>
      </c>
      <c r="V63" s="101"/>
      <c r="W63" s="106"/>
      <c r="Y63" s="165" t="e">
        <f>EG!#REF!</f>
        <v>#REF!</v>
      </c>
      <c r="Z63" s="166" t="e">
        <f>EG!#REF!</f>
        <v>#REF!</v>
      </c>
      <c r="AA63" s="166" t="e">
        <f>EG!#REF!</f>
        <v>#REF!</v>
      </c>
      <c r="AB63" s="101"/>
      <c r="AC63" s="106"/>
      <c r="AE63" s="171" t="e">
        <f>PF.!#REF!</f>
        <v>#REF!</v>
      </c>
      <c r="AF63" s="180" t="e">
        <f>PF.!#REF!</f>
        <v>#REF!</v>
      </c>
      <c r="AG63" s="180" t="e">
        <f>PF.!#REF!</f>
        <v>#REF!</v>
      </c>
      <c r="AH63" s="101"/>
      <c r="AI63" s="106"/>
    </row>
    <row r="64" spans="1:35" s="80" customFormat="1" ht="18.899999999999999" customHeight="1" thickBot="1" x14ac:dyDescent="0.3">
      <c r="A64" s="168" t="str">
        <f>PG!$E75</f>
        <v>RAFART LECONTE</v>
      </c>
      <c r="B64" s="169" t="str">
        <f>PG!$F75</f>
        <v>DIMITRI</v>
      </c>
      <c r="C64" s="170" t="str">
        <f>PG!G75</f>
        <v>EAPE</v>
      </c>
      <c r="D64" s="107"/>
      <c r="E64" s="108"/>
      <c r="G64" s="174" t="e">
        <f>EF!#REF!</f>
        <v>#REF!</v>
      </c>
      <c r="H64" s="175" t="e">
        <f>EF!#REF!</f>
        <v>#REF!</v>
      </c>
      <c r="I64" s="176" t="e">
        <f>EF!#REF!</f>
        <v>#REF!</v>
      </c>
      <c r="J64" s="107"/>
      <c r="K64" s="108"/>
      <c r="M64" s="168">
        <f>BG!$A63</f>
        <v>0</v>
      </c>
      <c r="N64" s="169">
        <f>BG!$B63</f>
        <v>0</v>
      </c>
      <c r="O64" s="170">
        <f>BG!$C63</f>
        <v>0</v>
      </c>
      <c r="P64" s="107"/>
      <c r="Q64" s="108"/>
      <c r="S64" s="174">
        <f>BF!$A65</f>
        <v>0</v>
      </c>
      <c r="T64" s="175">
        <f>BF!$B65</f>
        <v>0</v>
      </c>
      <c r="U64" s="181">
        <f>BF!$C65</f>
        <v>0</v>
      </c>
      <c r="V64" s="107"/>
      <c r="W64" s="108"/>
      <c r="Y64" s="168" t="e">
        <f>EG!#REF!</f>
        <v>#REF!</v>
      </c>
      <c r="Z64" s="169" t="e">
        <f>EG!#REF!</f>
        <v>#REF!</v>
      </c>
      <c r="AA64" s="169" t="e">
        <f>EG!#REF!</f>
        <v>#REF!</v>
      </c>
      <c r="AB64" s="107"/>
      <c r="AC64" s="108"/>
      <c r="AE64" s="174" t="e">
        <f>PF.!#REF!</f>
        <v>#REF!</v>
      </c>
      <c r="AF64" s="181" t="e">
        <f>PF.!#REF!</f>
        <v>#REF!</v>
      </c>
      <c r="AG64" s="181" t="e">
        <f>PF.!#REF!</f>
        <v>#REF!</v>
      </c>
      <c r="AH64" s="107"/>
      <c r="AI64" s="108"/>
    </row>
    <row r="65" spans="1:35" s="80" customFormat="1" ht="15" customHeight="1" x14ac:dyDescent="0.25">
      <c r="A65"/>
      <c r="B65"/>
      <c r="C65"/>
      <c r="D65"/>
      <c r="E65"/>
      <c r="G65"/>
      <c r="H65"/>
      <c r="I65"/>
      <c r="J65"/>
      <c r="K65"/>
      <c r="M65"/>
      <c r="N65"/>
      <c r="O65"/>
      <c r="P65"/>
      <c r="Q65"/>
      <c r="S65"/>
      <c r="T65"/>
      <c r="U65"/>
      <c r="V65"/>
      <c r="W65"/>
      <c r="Y65"/>
      <c r="Z65"/>
      <c r="AA65"/>
      <c r="AB65"/>
      <c r="AC65"/>
      <c r="AE65"/>
      <c r="AF65"/>
      <c r="AG65"/>
      <c r="AH65"/>
      <c r="AI65"/>
    </row>
    <row r="66" spans="1:35" s="80" customFormat="1" ht="15" customHeight="1" x14ac:dyDescent="0.25">
      <c r="A66"/>
      <c r="B66"/>
      <c r="C66"/>
      <c r="D66"/>
      <c r="E66"/>
      <c r="G66"/>
      <c r="H66"/>
      <c r="I66"/>
      <c r="J66"/>
      <c r="K66"/>
      <c r="M66"/>
      <c r="N66"/>
      <c r="O66"/>
      <c r="P66"/>
      <c r="Q66"/>
      <c r="S66"/>
      <c r="T66"/>
      <c r="U66"/>
      <c r="V66"/>
      <c r="W66"/>
      <c r="Y66"/>
      <c r="Z66"/>
      <c r="AA66"/>
      <c r="AB66"/>
      <c r="AC66"/>
      <c r="AE66"/>
      <c r="AF66"/>
      <c r="AG66"/>
      <c r="AH66"/>
      <c r="AI66"/>
    </row>
    <row r="67" spans="1:35" customFormat="1" ht="15" customHeight="1" x14ac:dyDescent="0.25"/>
    <row r="68" spans="1:35" customFormat="1" ht="15" customHeight="1" x14ac:dyDescent="0.25"/>
    <row r="69" spans="1:35" customFormat="1" ht="15" customHeight="1" x14ac:dyDescent="0.25"/>
    <row r="70" spans="1:35" customFormat="1" ht="15" customHeight="1" x14ac:dyDescent="0.25"/>
    <row r="71" spans="1:35" customFormat="1" ht="15" customHeight="1" x14ac:dyDescent="0.25"/>
    <row r="72" spans="1:35" customFormat="1" ht="15" customHeight="1" x14ac:dyDescent="0.25"/>
    <row r="73" spans="1:35" customFormat="1" ht="15" customHeight="1" x14ac:dyDescent="0.25"/>
    <row r="74" spans="1:35" customFormat="1" ht="15" customHeight="1" x14ac:dyDescent="0.25"/>
    <row r="75" spans="1:35" customFormat="1" ht="15" customHeight="1" x14ac:dyDescent="0.25"/>
    <row r="76" spans="1:35" customFormat="1" ht="15" customHeight="1" x14ac:dyDescent="0.25"/>
    <row r="77" spans="1:35" customFormat="1" ht="15" customHeight="1" x14ac:dyDescent="0.25"/>
    <row r="78" spans="1:35" customFormat="1" ht="15" customHeight="1" x14ac:dyDescent="0.25"/>
    <row r="79" spans="1:35" customFormat="1" ht="15" customHeight="1" x14ac:dyDescent="0.25"/>
    <row r="80" spans="1:35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ht="21" customHeight="1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spans="1:35" customFormat="1" ht="13.2" x14ac:dyDescent="0.25"/>
    <row r="162" spans="1:35" customFormat="1" ht="13.2" x14ac:dyDescent="0.25"/>
    <row r="163" spans="1:35" customFormat="1" ht="13.2" x14ac:dyDescent="0.25"/>
    <row r="164" spans="1:35" customFormat="1" ht="13.2" x14ac:dyDescent="0.25"/>
    <row r="165" spans="1:35" customFormat="1" ht="13.2" x14ac:dyDescent="0.25"/>
    <row r="166" spans="1:35" customFormat="1" ht="13.2" x14ac:dyDescent="0.25"/>
    <row r="167" spans="1:35" customFormat="1" ht="13.2" x14ac:dyDescent="0.25"/>
    <row r="168" spans="1:35" customFormat="1" ht="13.2" x14ac:dyDescent="0.25"/>
    <row r="169" spans="1:35" customFormat="1" ht="13.2" x14ac:dyDescent="0.25"/>
    <row r="170" spans="1:35" customFormat="1" ht="13.2" x14ac:dyDescent="0.25"/>
    <row r="171" spans="1:35" customFormat="1" ht="13.2" x14ac:dyDescent="0.25">
      <c r="G171" s="1"/>
      <c r="H171" s="1"/>
      <c r="I171" s="1"/>
      <c r="J171" s="1"/>
      <c r="K171" s="1"/>
      <c r="M171" s="1"/>
      <c r="N171" s="1"/>
      <c r="O171" s="1"/>
      <c r="P171" s="1"/>
      <c r="Q171" s="1"/>
      <c r="S171" s="1"/>
      <c r="T171" s="1"/>
      <c r="U171" s="1"/>
      <c r="V171" s="1"/>
      <c r="W171" s="1"/>
      <c r="Y171" s="1"/>
      <c r="Z171" s="1"/>
      <c r="AA171" s="1"/>
      <c r="AB171" s="1"/>
      <c r="AC171" s="1"/>
      <c r="AE171" s="1"/>
      <c r="AF171" s="1"/>
      <c r="AG171" s="1"/>
      <c r="AH171" s="1"/>
      <c r="AI171" s="1"/>
    </row>
    <row r="172" spans="1:35" customFormat="1" ht="13.2" x14ac:dyDescent="0.25">
      <c r="G172" s="1"/>
      <c r="H172" s="1"/>
      <c r="I172" s="1"/>
      <c r="J172" s="1"/>
      <c r="K172" s="1"/>
      <c r="M172" s="1"/>
      <c r="N172" s="1"/>
      <c r="O172" s="1"/>
      <c r="P172" s="1"/>
      <c r="Q172" s="1"/>
      <c r="S172" s="1"/>
      <c r="T172" s="1"/>
      <c r="U172" s="1"/>
      <c r="V172" s="1"/>
      <c r="W172" s="1"/>
      <c r="Y172" s="1"/>
      <c r="Z172" s="1"/>
      <c r="AA172" s="1"/>
      <c r="AB172" s="1"/>
      <c r="AC172" s="1"/>
      <c r="AE172" s="1"/>
      <c r="AF172" s="1"/>
      <c r="AG172" s="1"/>
      <c r="AH172" s="1"/>
      <c r="AI172" s="1"/>
    </row>
    <row r="173" spans="1:35" ht="13.2" x14ac:dyDescent="0.25">
      <c r="A173"/>
      <c r="B173"/>
      <c r="C173"/>
      <c r="D173"/>
      <c r="E173"/>
      <c r="F173"/>
      <c r="K173" s="1"/>
      <c r="L173" s="48"/>
      <c r="Q173" s="1"/>
      <c r="R173" s="48"/>
      <c r="W173" s="1"/>
      <c r="X173" s="48"/>
      <c r="AC173" s="1"/>
      <c r="AD173" s="48"/>
      <c r="AI173" s="1"/>
    </row>
    <row r="174" spans="1:35" ht="13.2" x14ac:dyDescent="0.25">
      <c r="A174"/>
      <c r="B174"/>
      <c r="C174"/>
      <c r="D174"/>
      <c r="E174"/>
      <c r="F174"/>
      <c r="K174" s="1"/>
      <c r="L174" s="48"/>
      <c r="Q174" s="1"/>
      <c r="R174" s="48"/>
      <c r="W174" s="1"/>
      <c r="X174" s="48"/>
      <c r="AC174" s="1"/>
      <c r="AD174" s="48"/>
      <c r="AI174" s="1"/>
    </row>
    <row r="175" spans="1:35" ht="13.2" x14ac:dyDescent="0.25">
      <c r="A175"/>
      <c r="B175"/>
      <c r="C175"/>
      <c r="D175"/>
      <c r="E175"/>
      <c r="F175"/>
      <c r="K175" s="1"/>
      <c r="L175" s="48"/>
      <c r="Q175" s="1"/>
      <c r="R175" s="48"/>
      <c r="W175" s="1"/>
      <c r="X175" s="48"/>
      <c r="AC175" s="1"/>
      <c r="AD175" s="48"/>
      <c r="AI175" s="1"/>
    </row>
    <row r="176" spans="1:35" ht="13.2" x14ac:dyDescent="0.25">
      <c r="A176"/>
      <c r="B176"/>
      <c r="C176"/>
      <c r="D176"/>
      <c r="E176"/>
      <c r="F176"/>
      <c r="K176" s="1"/>
      <c r="L176" s="48"/>
      <c r="Q176" s="1"/>
      <c r="R176" s="48"/>
      <c r="W176" s="1"/>
      <c r="X176" s="48"/>
      <c r="AC176" s="1"/>
      <c r="AD176" s="48"/>
      <c r="AI176" s="1"/>
    </row>
    <row r="177" spans="1:35" ht="13.2" x14ac:dyDescent="0.25">
      <c r="A177"/>
      <c r="B177"/>
      <c r="C177"/>
      <c r="D177"/>
      <c r="E177"/>
      <c r="F177"/>
      <c r="K177" s="1"/>
      <c r="L177" s="48"/>
      <c r="Q177" s="1"/>
      <c r="R177" s="48"/>
      <c r="W177" s="1"/>
      <c r="X177" s="48"/>
      <c r="AC177" s="1"/>
      <c r="AD177" s="48"/>
      <c r="AI177" s="1"/>
    </row>
    <row r="178" spans="1:35" ht="13.2" x14ac:dyDescent="0.25">
      <c r="A178"/>
      <c r="B178"/>
      <c r="C178"/>
      <c r="D178"/>
      <c r="E178"/>
      <c r="F178"/>
      <c r="K178" s="1"/>
      <c r="L178" s="48"/>
      <c r="Q178" s="1"/>
      <c r="R178" s="48"/>
      <c r="W178" s="1"/>
      <c r="X178" s="48"/>
      <c r="AC178" s="1"/>
      <c r="AD178" s="48"/>
      <c r="AI178" s="1"/>
    </row>
    <row r="179" spans="1:35" ht="13.2" x14ac:dyDescent="0.25">
      <c r="A179"/>
      <c r="B179"/>
      <c r="C179"/>
      <c r="D179"/>
      <c r="E179"/>
      <c r="F179"/>
      <c r="K179" s="1"/>
      <c r="L179" s="48"/>
      <c r="Q179" s="1"/>
      <c r="R179" s="48"/>
      <c r="W179" s="1"/>
      <c r="X179" s="48"/>
      <c r="AC179" s="1"/>
      <c r="AD179" s="48"/>
      <c r="AI179" s="1"/>
    </row>
    <row r="180" spans="1:35" ht="13.2" x14ac:dyDescent="0.25">
      <c r="A180"/>
      <c r="B180"/>
      <c r="C180"/>
      <c r="D180"/>
      <c r="E180"/>
      <c r="F180"/>
      <c r="K180" s="1"/>
      <c r="L180" s="48"/>
      <c r="Q180" s="1"/>
      <c r="R180" s="48"/>
      <c r="W180" s="1"/>
      <c r="X180" s="48"/>
      <c r="AC180" s="1"/>
      <c r="AD180" s="48"/>
      <c r="AI180" s="1"/>
    </row>
    <row r="181" spans="1:35" ht="13.2" x14ac:dyDescent="0.25">
      <c r="A181"/>
      <c r="B181"/>
      <c r="C181"/>
      <c r="D181"/>
      <c r="E181"/>
      <c r="F181"/>
      <c r="K181" s="1"/>
      <c r="L181" s="48"/>
      <c r="Q181" s="1"/>
      <c r="R181" s="48"/>
      <c r="W181" s="1"/>
      <c r="X181" s="48"/>
      <c r="AC181" s="1"/>
      <c r="AD181" s="48"/>
      <c r="AI181" s="1"/>
    </row>
    <row r="182" spans="1:35" ht="13.2" x14ac:dyDescent="0.25">
      <c r="A182"/>
      <c r="B182"/>
      <c r="C182"/>
      <c r="D182"/>
      <c r="E182"/>
      <c r="F182"/>
      <c r="K182" s="1"/>
      <c r="L182" s="48"/>
      <c r="Q182" s="1"/>
      <c r="R182" s="48"/>
      <c r="W182" s="1"/>
      <c r="X182" s="48"/>
      <c r="AC182" s="1"/>
      <c r="AD182" s="48"/>
      <c r="AI182" s="1"/>
    </row>
    <row r="183" spans="1:35" ht="13.2" x14ac:dyDescent="0.25">
      <c r="A183"/>
      <c r="B183"/>
      <c r="C183"/>
      <c r="D183"/>
      <c r="E183"/>
      <c r="F183"/>
      <c r="K183" s="1"/>
      <c r="L183" s="48"/>
      <c r="Q183" s="1"/>
      <c r="R183" s="48"/>
      <c r="W183" s="1"/>
      <c r="X183" s="48"/>
      <c r="AC183" s="1"/>
      <c r="AD183" s="48"/>
      <c r="AI183" s="1"/>
    </row>
    <row r="184" spans="1:35" ht="13.2" x14ac:dyDescent="0.25">
      <c r="A184"/>
      <c r="B184"/>
      <c r="C184"/>
      <c r="D184"/>
      <c r="E184"/>
      <c r="F184"/>
      <c r="K184" s="1"/>
      <c r="L184" s="48"/>
      <c r="Q184" s="1"/>
      <c r="R184" s="48"/>
      <c r="W184" s="1"/>
      <c r="X184" s="48"/>
      <c r="AC184" s="1"/>
      <c r="AD184" s="48"/>
      <c r="AI184" s="1"/>
    </row>
    <row r="185" spans="1:35" ht="13.2" x14ac:dyDescent="0.25">
      <c r="A185"/>
      <c r="B185"/>
      <c r="C185"/>
      <c r="D185"/>
      <c r="E185"/>
      <c r="F185"/>
      <c r="K185" s="1"/>
      <c r="L185" s="48"/>
      <c r="Q185" s="1"/>
      <c r="R185" s="48"/>
      <c r="W185" s="1"/>
      <c r="X185" s="48"/>
      <c r="AC185" s="1"/>
      <c r="AD185" s="48"/>
      <c r="AI185" s="1"/>
    </row>
    <row r="186" spans="1:35" ht="13.2" x14ac:dyDescent="0.25">
      <c r="A186"/>
      <c r="B186"/>
      <c r="C186"/>
      <c r="D186"/>
      <c r="E186"/>
      <c r="F186"/>
      <c r="K186" s="1"/>
      <c r="L186" s="48"/>
      <c r="Q186" s="1"/>
      <c r="R186" s="48"/>
      <c r="W186" s="1"/>
      <c r="X186" s="48"/>
      <c r="AC186" s="1"/>
      <c r="AD186" s="48"/>
      <c r="AI186" s="1"/>
    </row>
    <row r="187" spans="1:35" ht="13.2" x14ac:dyDescent="0.25">
      <c r="A187"/>
      <c r="B187"/>
      <c r="C187"/>
      <c r="D187"/>
      <c r="E187"/>
      <c r="F187"/>
      <c r="K187" s="1"/>
      <c r="L187" s="48"/>
      <c r="Q187" s="1"/>
      <c r="R187" s="48"/>
      <c r="W187" s="1"/>
      <c r="X187" s="48"/>
      <c r="AC187" s="1"/>
      <c r="AD187" s="48"/>
      <c r="AI187" s="1"/>
    </row>
    <row r="188" spans="1:35" ht="13.2" x14ac:dyDescent="0.25">
      <c r="A188"/>
      <c r="B188"/>
      <c r="C188"/>
      <c r="D188"/>
      <c r="E188"/>
      <c r="F188"/>
      <c r="K188" s="1"/>
      <c r="L188" s="48"/>
      <c r="Q188" s="1"/>
      <c r="R188" s="48"/>
      <c r="W188" s="1"/>
      <c r="X188" s="48"/>
      <c r="AC188" s="1"/>
      <c r="AD188" s="48"/>
      <c r="AI188" s="1"/>
    </row>
    <row r="189" spans="1:35" ht="13.2" x14ac:dyDescent="0.25">
      <c r="A189"/>
      <c r="B189"/>
      <c r="C189"/>
      <c r="D189"/>
      <c r="E189"/>
      <c r="F189"/>
      <c r="K189" s="1"/>
      <c r="L189" s="48"/>
      <c r="Q189" s="1"/>
      <c r="R189" s="48"/>
      <c r="W189" s="1"/>
      <c r="X189" s="48"/>
      <c r="AC189" s="1"/>
      <c r="AD189" s="48"/>
      <c r="AI189" s="1"/>
    </row>
    <row r="190" spans="1:35" ht="13.2" x14ac:dyDescent="0.25">
      <c r="A190"/>
      <c r="B190"/>
      <c r="C190"/>
      <c r="D190"/>
      <c r="E190"/>
      <c r="F190"/>
      <c r="K190" s="1"/>
      <c r="L190" s="48"/>
      <c r="Q190" s="1"/>
      <c r="R190" s="48"/>
      <c r="W190" s="1"/>
      <c r="X190" s="48"/>
      <c r="AC190" s="1"/>
      <c r="AD190" s="48"/>
      <c r="AI190" s="1"/>
    </row>
    <row r="191" spans="1:35" ht="13.2" x14ac:dyDescent="0.25">
      <c r="A191"/>
      <c r="B191"/>
      <c r="C191"/>
      <c r="D191"/>
      <c r="E191"/>
      <c r="F191"/>
      <c r="K191" s="1"/>
      <c r="L191" s="48"/>
      <c r="Q191" s="1"/>
      <c r="R191" s="48"/>
      <c r="W191" s="1"/>
      <c r="X191" s="48"/>
      <c r="AC191" s="1"/>
      <c r="AD191" s="48"/>
      <c r="AI191" s="1"/>
    </row>
    <row r="192" spans="1:35" ht="13.2" x14ac:dyDescent="0.25">
      <c r="A192"/>
      <c r="B192"/>
      <c r="C192"/>
      <c r="D192"/>
      <c r="E192"/>
      <c r="F192"/>
      <c r="K192" s="1"/>
      <c r="L192" s="48"/>
      <c r="Q192" s="1"/>
      <c r="R192" s="48"/>
      <c r="W192" s="1"/>
      <c r="X192" s="48"/>
      <c r="AC192" s="1"/>
      <c r="AD192" s="48"/>
      <c r="AI192" s="1"/>
    </row>
    <row r="193" spans="1:35" ht="13.2" x14ac:dyDescent="0.25">
      <c r="A193"/>
      <c r="B193"/>
      <c r="C193"/>
      <c r="D193"/>
      <c r="E193"/>
      <c r="F193"/>
      <c r="K193" s="1"/>
      <c r="L193" s="48"/>
      <c r="Q193" s="1"/>
      <c r="R193" s="48"/>
      <c r="W193" s="1"/>
      <c r="X193" s="48"/>
      <c r="AC193" s="1"/>
      <c r="AD193" s="48"/>
      <c r="AI193" s="1"/>
    </row>
    <row r="194" spans="1:35" ht="13.2" x14ac:dyDescent="0.25">
      <c r="A194"/>
      <c r="B194"/>
      <c r="C194"/>
      <c r="D194"/>
      <c r="E194"/>
      <c r="F194"/>
      <c r="K194" s="1"/>
      <c r="L194" s="48"/>
      <c r="Q194" s="1"/>
      <c r="R194" s="48"/>
      <c r="W194" s="1"/>
      <c r="X194" s="48"/>
      <c r="AC194" s="1"/>
      <c r="AD194" s="48"/>
      <c r="AI194" s="1"/>
    </row>
    <row r="195" spans="1:35" ht="13.2" x14ac:dyDescent="0.25">
      <c r="A195"/>
      <c r="B195"/>
      <c r="C195"/>
      <c r="D195"/>
      <c r="E195"/>
      <c r="F195"/>
      <c r="K195" s="1"/>
      <c r="L195" s="48"/>
      <c r="Q195" s="1"/>
      <c r="R195" s="48"/>
      <c r="W195" s="1"/>
      <c r="X195" s="48"/>
      <c r="AC195" s="1"/>
      <c r="AD195" s="48"/>
      <c r="AI195" s="1"/>
    </row>
    <row r="196" spans="1:35" ht="13.2" x14ac:dyDescent="0.25">
      <c r="A196"/>
      <c r="B196"/>
      <c r="C196"/>
      <c r="D196"/>
      <c r="E196"/>
      <c r="F196"/>
      <c r="K196" s="1"/>
      <c r="L196" s="48"/>
      <c r="Q196" s="1"/>
      <c r="R196" s="48"/>
      <c r="W196" s="1"/>
      <c r="X196" s="48"/>
      <c r="AC196" s="1"/>
      <c r="AD196" s="48"/>
      <c r="AI196" s="1"/>
    </row>
    <row r="197" spans="1:35" ht="13.2" x14ac:dyDescent="0.25">
      <c r="A197"/>
      <c r="B197"/>
      <c r="C197"/>
      <c r="D197"/>
      <c r="E197"/>
      <c r="F197"/>
      <c r="K197" s="1"/>
      <c r="L197" s="48"/>
      <c r="Q197" s="1"/>
      <c r="R197" s="48"/>
      <c r="W197" s="1"/>
      <c r="X197" s="48"/>
      <c r="AC197" s="1"/>
      <c r="AD197" s="48"/>
      <c r="AI197" s="1"/>
    </row>
    <row r="198" spans="1:35" ht="13.2" x14ac:dyDescent="0.25">
      <c r="E198" s="1"/>
      <c r="F198"/>
      <c r="K198" s="1"/>
      <c r="L198" s="48"/>
      <c r="Q198" s="1"/>
      <c r="R198" s="48"/>
      <c r="W198" s="1"/>
      <c r="X198" s="48"/>
      <c r="AC198" s="1"/>
      <c r="AD198" s="48"/>
      <c r="AI198" s="1"/>
    </row>
    <row r="199" spans="1:35" ht="13.2" x14ac:dyDescent="0.25">
      <c r="E199" s="1"/>
      <c r="F199"/>
      <c r="K199" s="1"/>
      <c r="L199" s="48"/>
      <c r="Q199" s="1"/>
      <c r="R199" s="48"/>
      <c r="W199" s="1"/>
      <c r="X199" s="48"/>
      <c r="AC199" s="1"/>
      <c r="AD199" s="48"/>
      <c r="AI199" s="1"/>
    </row>
    <row r="200" spans="1:35" x14ac:dyDescent="0.25">
      <c r="E200" s="1"/>
      <c r="F200" s="48"/>
      <c r="K200" s="1"/>
      <c r="L200" s="48"/>
      <c r="Q200" s="1"/>
      <c r="R200" s="48"/>
      <c r="W200" s="1"/>
      <c r="X200" s="48"/>
      <c r="AC200" s="1"/>
      <c r="AD200" s="48"/>
      <c r="AI200" s="1"/>
    </row>
    <row r="201" spans="1:35" x14ac:dyDescent="0.25">
      <c r="E201" s="1"/>
      <c r="F201" s="48"/>
      <c r="K201" s="1"/>
      <c r="L201" s="48"/>
      <c r="Q201" s="1"/>
      <c r="R201" s="48"/>
      <c r="W201" s="1"/>
      <c r="X201" s="48"/>
      <c r="AC201" s="1"/>
      <c r="AD201" s="48"/>
      <c r="AI201" s="1"/>
    </row>
    <row r="202" spans="1:35" x14ac:dyDescent="0.25">
      <c r="E202" s="1"/>
      <c r="F202" s="48"/>
      <c r="K202" s="1"/>
      <c r="L202" s="48"/>
      <c r="Q202" s="1"/>
      <c r="R202" s="48"/>
      <c r="W202" s="1"/>
      <c r="X202" s="48"/>
      <c r="AC202" s="1"/>
      <c r="AD202" s="48"/>
      <c r="AI202" s="1"/>
    </row>
    <row r="203" spans="1:35" x14ac:dyDescent="0.25">
      <c r="E203" s="1"/>
      <c r="F203" s="48"/>
      <c r="K203" s="1"/>
      <c r="L203" s="48"/>
      <c r="Q203" s="1"/>
      <c r="R203" s="48"/>
      <c r="W203" s="1"/>
      <c r="X203" s="48"/>
      <c r="AC203" s="1"/>
      <c r="AD203" s="48"/>
      <c r="AI203" s="1"/>
    </row>
    <row r="204" spans="1:35" x14ac:dyDescent="0.25">
      <c r="E204" s="1"/>
      <c r="F204" s="48"/>
      <c r="K204" s="1"/>
      <c r="L204" s="48"/>
      <c r="Q204" s="1"/>
      <c r="R204" s="48"/>
      <c r="W204" s="1"/>
      <c r="X204" s="48"/>
      <c r="AC204" s="1"/>
      <c r="AD204" s="48"/>
      <c r="AI204" s="1"/>
    </row>
    <row r="205" spans="1:35" x14ac:dyDescent="0.25">
      <c r="E205" s="1"/>
      <c r="F205" s="48"/>
      <c r="K205" s="1"/>
      <c r="L205" s="48"/>
      <c r="Q205" s="1"/>
      <c r="R205" s="48"/>
      <c r="W205" s="1"/>
      <c r="X205" s="48"/>
      <c r="AC205" s="1"/>
      <c r="AD205" s="48"/>
      <c r="AI205" s="1"/>
    </row>
    <row r="206" spans="1:35" x14ac:dyDescent="0.25">
      <c r="E206" s="1"/>
      <c r="F206" s="48"/>
      <c r="K206" s="1"/>
      <c r="L206" s="48"/>
      <c r="Q206" s="1"/>
      <c r="R206" s="48"/>
      <c r="W206" s="1"/>
      <c r="X206" s="48"/>
      <c r="AC206" s="1"/>
      <c r="AD206" s="48"/>
      <c r="AI206" s="1"/>
    </row>
    <row r="207" spans="1:35" x14ac:dyDescent="0.25">
      <c r="E207" s="1"/>
      <c r="F207" s="48"/>
      <c r="K207" s="1"/>
      <c r="L207" s="48"/>
      <c r="Q207" s="1"/>
      <c r="R207" s="48"/>
      <c r="W207" s="1"/>
      <c r="X207" s="48"/>
      <c r="AC207" s="1"/>
      <c r="AD207" s="48"/>
      <c r="AI207" s="1"/>
    </row>
    <row r="208" spans="1:35" x14ac:dyDescent="0.25">
      <c r="E208" s="1"/>
      <c r="F208" s="48"/>
      <c r="K208" s="1"/>
      <c r="L208" s="48"/>
      <c r="Q208" s="1"/>
      <c r="R208" s="48"/>
      <c r="W208" s="1"/>
      <c r="X208" s="48"/>
      <c r="AC208" s="1"/>
      <c r="AD208" s="48"/>
      <c r="AI208" s="1"/>
    </row>
    <row r="209" spans="5:35" x14ac:dyDescent="0.25">
      <c r="E209" s="1"/>
      <c r="F209" s="48"/>
      <c r="K209" s="1"/>
      <c r="L209" s="48"/>
      <c r="Q209" s="1"/>
      <c r="R209" s="48"/>
      <c r="W209" s="1"/>
      <c r="X209" s="48"/>
      <c r="AC209" s="1"/>
      <c r="AD209" s="48"/>
      <c r="AI209" s="1"/>
    </row>
    <row r="210" spans="5:35" x14ac:dyDescent="0.25">
      <c r="E210" s="1"/>
      <c r="F210" s="48"/>
      <c r="K210" s="1"/>
      <c r="L210" s="48"/>
      <c r="Q210" s="1"/>
      <c r="R210" s="48"/>
      <c r="W210" s="1"/>
      <c r="X210" s="48"/>
      <c r="AC210" s="1"/>
      <c r="AD210" s="48"/>
      <c r="AI210" s="1"/>
    </row>
    <row r="211" spans="5:35" x14ac:dyDescent="0.25">
      <c r="E211" s="1"/>
      <c r="F211" s="48"/>
      <c r="K211" s="1"/>
      <c r="L211" s="48"/>
      <c r="Q211" s="1"/>
      <c r="R211" s="48"/>
      <c r="W211" s="1"/>
      <c r="X211" s="48"/>
      <c r="AC211" s="1"/>
      <c r="AD211" s="48"/>
      <c r="AI211" s="1"/>
    </row>
    <row r="212" spans="5:35" x14ac:dyDescent="0.25">
      <c r="E212" s="1"/>
      <c r="F212" s="48"/>
      <c r="K212" s="1"/>
      <c r="L212" s="48"/>
      <c r="Q212" s="1"/>
      <c r="R212" s="48"/>
      <c r="W212" s="1"/>
      <c r="X212" s="48"/>
      <c r="AC212" s="1"/>
      <c r="AD212" s="48"/>
      <c r="AI212" s="1"/>
    </row>
    <row r="213" spans="5:35" x14ac:dyDescent="0.25">
      <c r="E213" s="1"/>
      <c r="F213" s="48"/>
      <c r="K213" s="1"/>
      <c r="L213" s="48"/>
      <c r="Q213" s="1"/>
      <c r="R213" s="48"/>
      <c r="W213" s="1"/>
      <c r="X213" s="48"/>
      <c r="AC213" s="1"/>
      <c r="AD213" s="48"/>
      <c r="AI213" s="1"/>
    </row>
    <row r="214" spans="5:35" x14ac:dyDescent="0.25">
      <c r="E214" s="1"/>
      <c r="F214" s="48"/>
      <c r="K214" s="1"/>
      <c r="L214" s="48"/>
      <c r="Q214" s="1"/>
      <c r="R214" s="48"/>
      <c r="W214" s="1"/>
      <c r="X214" s="48"/>
      <c r="AC214" s="1"/>
      <c r="AD214" s="48"/>
      <c r="AI214" s="1"/>
    </row>
    <row r="215" spans="5:35" x14ac:dyDescent="0.25">
      <c r="E215" s="1"/>
      <c r="F215" s="48"/>
      <c r="K215" s="1"/>
      <c r="L215" s="48"/>
      <c r="Q215" s="1"/>
      <c r="R215" s="48"/>
      <c r="W215" s="1"/>
      <c r="X215" s="48"/>
      <c r="AC215" s="1"/>
      <c r="AD215" s="48"/>
      <c r="AI215" s="1"/>
    </row>
    <row r="216" spans="5:35" x14ac:dyDescent="0.25">
      <c r="E216" s="1"/>
      <c r="F216" s="48"/>
      <c r="K216" s="1"/>
      <c r="L216" s="48"/>
      <c r="Q216" s="1"/>
      <c r="R216" s="48"/>
      <c r="W216" s="1"/>
      <c r="X216" s="48"/>
      <c r="AC216" s="1"/>
      <c r="AD216" s="48"/>
      <c r="AI216" s="1"/>
    </row>
    <row r="217" spans="5:35" x14ac:dyDescent="0.25">
      <c r="E217" s="1"/>
      <c r="F217" s="48"/>
      <c r="K217" s="1"/>
      <c r="L217" s="48"/>
      <c r="Q217" s="1"/>
      <c r="R217" s="48"/>
      <c r="W217" s="1"/>
      <c r="X217" s="48"/>
      <c r="AC217" s="1"/>
      <c r="AD217" s="48"/>
      <c r="AI217" s="1"/>
    </row>
    <row r="218" spans="5:35" x14ac:dyDescent="0.25">
      <c r="E218" s="1"/>
      <c r="F218" s="48"/>
      <c r="K218" s="1"/>
      <c r="L218" s="48"/>
      <c r="Q218" s="1"/>
      <c r="R218" s="48"/>
      <c r="W218" s="1"/>
      <c r="X218" s="48"/>
      <c r="AC218" s="1"/>
      <c r="AD218" s="48"/>
      <c r="AI218" s="1"/>
    </row>
    <row r="219" spans="5:35" x14ac:dyDescent="0.25">
      <c r="E219" s="1"/>
      <c r="F219" s="48"/>
      <c r="K219" s="1"/>
      <c r="L219" s="48"/>
      <c r="Q219" s="1"/>
      <c r="R219" s="48"/>
      <c r="W219" s="1"/>
      <c r="X219" s="48"/>
      <c r="AC219" s="1"/>
      <c r="AD219" s="48"/>
      <c r="AI219" s="1"/>
    </row>
    <row r="220" spans="5:35" x14ac:dyDescent="0.25">
      <c r="E220" s="1"/>
      <c r="F220" s="48"/>
      <c r="K220" s="1"/>
      <c r="L220" s="48"/>
      <c r="Q220" s="1"/>
      <c r="R220" s="48"/>
      <c r="W220" s="1"/>
      <c r="X220" s="48"/>
      <c r="AC220" s="1"/>
      <c r="AD220" s="48"/>
      <c r="AI220" s="1"/>
    </row>
    <row r="221" spans="5:35" x14ac:dyDescent="0.25">
      <c r="F221" s="48"/>
      <c r="L221" s="48"/>
      <c r="R221" s="48"/>
      <c r="X221" s="48"/>
      <c r="AD221" s="48"/>
    </row>
    <row r="222" spans="5:35" x14ac:dyDescent="0.25">
      <c r="F222" s="48"/>
      <c r="L222" s="48"/>
      <c r="R222" s="48"/>
      <c r="X222" s="48"/>
      <c r="AD222" s="48"/>
    </row>
  </sheetData>
  <phoneticPr fontId="72" type="noConversion"/>
  <printOptions horizontalCentered="1" verticalCentered="1"/>
  <pageMargins left="0.39370078740157483" right="0.39370078740157483" top="0.78740157480314965" bottom="0.78740157480314965" header="0.51181102362204722" footer="0.31496062992125984"/>
  <pageSetup paperSize="9" orientation="portrait" horizontalDpi="300" verticalDpi="300" r:id="rId1"/>
  <headerFooter alignWithMargins="0">
    <oddFooter>&amp;L&amp;"Arial,Gras italique"&amp;8INDOOR &amp;D&amp;C&amp;"Arial,Gras italique"EMSAM Maromme&amp;R&amp;"Arial,Gras italique"&amp;8&amp;P / &amp;N</oddFooter>
  </headerFooter>
  <colBreaks count="5" manualBreakCount="5">
    <brk id="5" max="1048575" man="1"/>
    <brk id="11" max="1048575" man="1"/>
    <brk id="17" max="1048575" man="1"/>
    <brk id="23" max="1048575" man="1"/>
    <brk id="2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AI222"/>
  <sheetViews>
    <sheetView workbookViewId="0">
      <selection activeCell="A18" sqref="A18"/>
    </sheetView>
  </sheetViews>
  <sheetFormatPr baseColWidth="10" defaultColWidth="11.44140625" defaultRowHeight="12" x14ac:dyDescent="0.25"/>
  <cols>
    <col min="1" max="1" width="25.88671875" style="1" customWidth="1"/>
    <col min="2" max="2" width="17.5546875" style="1" customWidth="1"/>
    <col min="3" max="3" width="14.6640625" style="1" customWidth="1"/>
    <col min="4" max="4" width="12.33203125" style="87" customWidth="1"/>
    <col min="5" max="5" width="10.88671875" style="140" customWidth="1"/>
    <col min="6" max="6" width="2.33203125" style="1" customWidth="1"/>
    <col min="7" max="7" width="25.88671875" style="1" customWidth="1"/>
    <col min="8" max="8" width="17.5546875" style="1" customWidth="1"/>
    <col min="9" max="9" width="14.6640625" style="1" customWidth="1"/>
    <col min="10" max="10" width="12.33203125" style="87" customWidth="1"/>
    <col min="11" max="11" width="10.88671875" style="140" customWidth="1"/>
    <col min="12" max="12" width="1.6640625" style="1" customWidth="1"/>
    <col min="13" max="13" width="25.88671875" style="1" customWidth="1"/>
    <col min="14" max="14" width="17.5546875" style="1" customWidth="1"/>
    <col min="15" max="15" width="14.6640625" style="1" customWidth="1"/>
    <col min="16" max="16" width="12.33203125" style="87" customWidth="1"/>
    <col min="17" max="17" width="10.88671875" style="140" customWidth="1"/>
    <col min="18" max="18" width="1.88671875" style="1" customWidth="1"/>
    <col min="19" max="19" width="25.88671875" style="1" customWidth="1"/>
    <col min="20" max="20" width="17.5546875" style="1" customWidth="1"/>
    <col min="21" max="21" width="14.6640625" style="1" customWidth="1"/>
    <col min="22" max="22" width="12.33203125" style="87" customWidth="1"/>
    <col min="23" max="23" width="10.88671875" style="140" customWidth="1"/>
    <col min="24" max="24" width="1.88671875" style="1" customWidth="1"/>
    <col min="25" max="25" width="25.88671875" style="1" customWidth="1"/>
    <col min="26" max="26" width="17.5546875" style="1" customWidth="1"/>
    <col min="27" max="27" width="14.6640625" style="1" customWidth="1"/>
    <col min="28" max="28" width="12.33203125" style="87" customWidth="1"/>
    <col min="29" max="29" width="10.88671875" style="140" customWidth="1"/>
    <col min="30" max="30" width="1.5546875" style="1" customWidth="1"/>
    <col min="31" max="31" width="25.88671875" style="1" customWidth="1"/>
    <col min="32" max="32" width="17.5546875" style="1" customWidth="1"/>
    <col min="33" max="33" width="14.6640625" style="1" customWidth="1"/>
    <col min="34" max="34" width="12.33203125" style="87" customWidth="1"/>
    <col min="35" max="35" width="10.88671875" style="140" customWidth="1"/>
    <col min="36" max="16384" width="11.44140625" style="1"/>
  </cols>
  <sheetData>
    <row r="1" spans="1:35" s="87" customFormat="1" ht="15.6" x14ac:dyDescent="0.3">
      <c r="A1" s="130" t="s">
        <v>20</v>
      </c>
      <c r="B1" s="86"/>
      <c r="C1" s="86"/>
      <c r="D1" s="86"/>
      <c r="E1" s="130"/>
      <c r="G1" s="130" t="s">
        <v>20</v>
      </c>
      <c r="H1" s="86"/>
      <c r="I1" s="86"/>
      <c r="J1" s="86"/>
      <c r="K1" s="130"/>
      <c r="M1" s="130" t="s">
        <v>20</v>
      </c>
      <c r="N1" s="86"/>
      <c r="O1" s="86"/>
      <c r="P1" s="86"/>
      <c r="Q1" s="130"/>
      <c r="S1" s="130" t="s">
        <v>20</v>
      </c>
      <c r="T1" s="86"/>
      <c r="U1" s="86"/>
      <c r="V1" s="86"/>
      <c r="W1" s="130"/>
      <c r="Y1" s="130" t="s">
        <v>20</v>
      </c>
      <c r="Z1" s="86"/>
      <c r="AA1" s="86"/>
      <c r="AB1" s="86"/>
      <c r="AC1" s="130"/>
      <c r="AE1" s="130" t="s">
        <v>20</v>
      </c>
      <c r="AF1" s="86"/>
      <c r="AG1" s="86"/>
      <c r="AH1" s="86"/>
      <c r="AI1" s="130"/>
    </row>
    <row r="2" spans="1:35" ht="15.6" x14ac:dyDescent="0.3">
      <c r="A2" s="31" t="str">
        <f>PG!E1</f>
        <v>POUSSINS (Garçons)</v>
      </c>
      <c r="B2" s="13"/>
      <c r="C2" s="13"/>
      <c r="D2" s="86"/>
      <c r="E2" s="130"/>
      <c r="G2" s="122" t="str">
        <f>EF!E1</f>
        <v>EVEIL FILLES (Filles)</v>
      </c>
      <c r="H2" s="13"/>
      <c r="I2" s="13"/>
      <c r="J2" s="86"/>
      <c r="K2" s="130"/>
      <c r="M2" s="31" t="str">
        <f>BG!A1</f>
        <v>BENJAMINS (Garçons)</v>
      </c>
      <c r="N2" s="13"/>
      <c r="O2" s="13"/>
      <c r="P2" s="86"/>
      <c r="Q2" s="130"/>
      <c r="S2" s="122" t="str">
        <f>BF!A1</f>
        <v>BENJAMINS (Filles)</v>
      </c>
      <c r="T2" s="13"/>
      <c r="U2" s="13"/>
      <c r="V2" s="86"/>
      <c r="W2" s="130"/>
      <c r="Y2" s="31" t="str">
        <f>EG!D1</f>
        <v>Eveil Garçon</v>
      </c>
      <c r="Z2" s="13"/>
      <c r="AA2" s="13"/>
      <c r="AB2" s="86"/>
      <c r="AC2" s="130"/>
      <c r="AE2" s="122" t="str">
        <f>PF.!D1</f>
        <v>POUSSINES</v>
      </c>
      <c r="AF2" s="13"/>
      <c r="AG2" s="13"/>
      <c r="AH2" s="86"/>
      <c r="AI2" s="130"/>
    </row>
    <row r="3" spans="1:35" ht="6.75" customHeight="1" thickBot="1" x14ac:dyDescent="0.3">
      <c r="A3" s="85"/>
      <c r="B3" s="85"/>
      <c r="C3" s="85"/>
      <c r="G3" s="85"/>
      <c r="H3" s="85"/>
      <c r="I3" s="85"/>
      <c r="M3" s="85"/>
      <c r="N3" s="85"/>
      <c r="O3" s="85"/>
      <c r="S3" s="85"/>
      <c r="T3" s="85"/>
      <c r="U3" s="85"/>
      <c r="Y3" s="85"/>
      <c r="Z3" s="85"/>
      <c r="AA3" s="85"/>
      <c r="AE3" s="85"/>
      <c r="AF3" s="85"/>
      <c r="AG3" s="85"/>
    </row>
    <row r="4" spans="1:35" s="5" customFormat="1" ht="25.5" customHeight="1" x14ac:dyDescent="0.25">
      <c r="A4" s="102" t="s">
        <v>2</v>
      </c>
      <c r="B4" s="103" t="s">
        <v>3</v>
      </c>
      <c r="C4" s="103" t="s">
        <v>4</v>
      </c>
      <c r="D4" s="141" t="s">
        <v>18</v>
      </c>
      <c r="E4" s="142" t="s">
        <v>19</v>
      </c>
      <c r="G4" s="126" t="s">
        <v>2</v>
      </c>
      <c r="H4" s="127" t="s">
        <v>3</v>
      </c>
      <c r="I4" s="127" t="s">
        <v>4</v>
      </c>
      <c r="J4" s="141" t="s">
        <v>18</v>
      </c>
      <c r="K4" s="142" t="s">
        <v>19</v>
      </c>
      <c r="M4" s="102" t="s">
        <v>2</v>
      </c>
      <c r="N4" s="103" t="s">
        <v>3</v>
      </c>
      <c r="O4" s="103" t="s">
        <v>4</v>
      </c>
      <c r="P4" s="141" t="s">
        <v>18</v>
      </c>
      <c r="Q4" s="142" t="s">
        <v>19</v>
      </c>
      <c r="S4" s="126" t="s">
        <v>2</v>
      </c>
      <c r="T4" s="127" t="s">
        <v>3</v>
      </c>
      <c r="U4" s="127" t="s">
        <v>4</v>
      </c>
      <c r="V4" s="141" t="s">
        <v>18</v>
      </c>
      <c r="W4" s="142" t="s">
        <v>19</v>
      </c>
      <c r="Y4" s="128" t="s">
        <v>2</v>
      </c>
      <c r="Z4" s="129" t="s">
        <v>3</v>
      </c>
      <c r="AA4" s="129" t="s">
        <v>4</v>
      </c>
      <c r="AB4" s="141" t="s">
        <v>18</v>
      </c>
      <c r="AC4" s="142" t="s">
        <v>19</v>
      </c>
      <c r="AE4" s="126" t="s">
        <v>2</v>
      </c>
      <c r="AF4" s="127" t="s">
        <v>3</v>
      </c>
      <c r="AG4" s="127" t="s">
        <v>4</v>
      </c>
      <c r="AH4" s="141" t="s">
        <v>18</v>
      </c>
      <c r="AI4" s="142" t="s">
        <v>19</v>
      </c>
    </row>
    <row r="5" spans="1:35" s="80" customFormat="1" ht="18.899999999999999" customHeight="1" x14ac:dyDescent="0.25">
      <c r="A5" s="162" t="str">
        <f>PG!$E5</f>
        <v>ADOLE</v>
      </c>
      <c r="B5" s="163" t="str">
        <f>PG!$F5</f>
        <v>JOSEPH</v>
      </c>
      <c r="C5" s="164" t="str">
        <f>PG!G5</f>
        <v>SS76</v>
      </c>
      <c r="D5" s="143"/>
      <c r="E5" s="144"/>
      <c r="G5" s="171" t="str">
        <f>EF!$E5</f>
        <v>GBOHO</v>
      </c>
      <c r="H5" s="172" t="str">
        <f>EF!$F5</f>
        <v>ZELIE</v>
      </c>
      <c r="I5" s="173" t="str">
        <f>EF!$G5</f>
        <v>EMSAM</v>
      </c>
      <c r="J5" s="143"/>
      <c r="K5" s="144"/>
      <c r="M5" s="177">
        <f>BG!$A5</f>
        <v>0</v>
      </c>
      <c r="N5" s="178">
        <f>BG!$B5</f>
        <v>0</v>
      </c>
      <c r="O5" s="179">
        <f>BG!$C5</f>
        <v>0</v>
      </c>
      <c r="P5" s="143"/>
      <c r="Q5" s="144"/>
      <c r="S5" s="171">
        <f>BF!$A6</f>
        <v>0</v>
      </c>
      <c r="T5" s="180">
        <f>BF!$B6</f>
        <v>0</v>
      </c>
      <c r="U5" s="180">
        <f>BF!$C6</f>
        <v>0</v>
      </c>
      <c r="V5" s="143"/>
      <c r="W5" s="144"/>
      <c r="Y5" s="165" t="str">
        <f>EG!$E5</f>
        <v>OSMONT</v>
      </c>
      <c r="Z5" s="166" t="str">
        <f>EG!$F5</f>
        <v>CAMILLE</v>
      </c>
      <c r="AA5" s="166" t="str">
        <f>EG!$G5</f>
        <v>CORE</v>
      </c>
      <c r="AB5" s="143"/>
      <c r="AC5" s="144"/>
      <c r="AE5" s="171" t="e">
        <f>PF.!#REF!</f>
        <v>#REF!</v>
      </c>
      <c r="AF5" s="180" t="e">
        <f>PF.!#REF!</f>
        <v>#REF!</v>
      </c>
      <c r="AG5" s="180" t="e">
        <f>PF.!#REF!</f>
        <v>#REF!</v>
      </c>
      <c r="AH5" s="143"/>
      <c r="AI5" s="144"/>
    </row>
    <row r="6" spans="1:35" s="80" customFormat="1" ht="18.899999999999999" customHeight="1" x14ac:dyDescent="0.25">
      <c r="A6" s="165" t="e">
        <f>PG!#REF!</f>
        <v>#REF!</v>
      </c>
      <c r="B6" s="166" t="e">
        <f>PG!#REF!</f>
        <v>#REF!</v>
      </c>
      <c r="C6" s="167" t="e">
        <f>PG!#REF!</f>
        <v>#REF!</v>
      </c>
      <c r="D6" s="143"/>
      <c r="E6" s="144"/>
      <c r="G6" s="171" t="str">
        <f>EF!$E6</f>
        <v>BONDEL</v>
      </c>
      <c r="H6" s="172" t="str">
        <f>EF!$F6</f>
        <v>INAYA</v>
      </c>
      <c r="I6" s="173" t="str">
        <f>EF!$G6</f>
        <v>SS76</v>
      </c>
      <c r="J6" s="143"/>
      <c r="K6" s="144"/>
      <c r="M6" s="165">
        <f>BG!$A6</f>
        <v>0</v>
      </c>
      <c r="N6" s="166">
        <f>BG!$B6</f>
        <v>0</v>
      </c>
      <c r="O6" s="167">
        <f>BG!$C6</f>
        <v>0</v>
      </c>
      <c r="P6" s="143"/>
      <c r="Q6" s="144"/>
      <c r="S6" s="171">
        <f>BF!$A12</f>
        <v>0</v>
      </c>
      <c r="T6" s="180">
        <f>BF!$B12</f>
        <v>0</v>
      </c>
      <c r="U6" s="180">
        <f>BF!$C12</f>
        <v>0</v>
      </c>
      <c r="V6" s="143"/>
      <c r="W6" s="144"/>
      <c r="Y6" s="165" t="str">
        <f>EG!$E6</f>
        <v>LE LONG</v>
      </c>
      <c r="Z6" s="166" t="str">
        <f>EG!$F6</f>
        <v>BASILE</v>
      </c>
      <c r="AA6" s="166" t="str">
        <f>EG!$G6</f>
        <v>EMSAM</v>
      </c>
      <c r="AB6" s="143"/>
      <c r="AC6" s="144"/>
      <c r="AE6" s="171" t="str">
        <f>PF.!$E5</f>
        <v>MAGUIB HYDARA</v>
      </c>
      <c r="AF6" s="180" t="str">
        <f>PF.!$F5</f>
        <v>NAIA-ROSE</v>
      </c>
      <c r="AG6" s="180" t="str">
        <f>PF.!$G5</f>
        <v>EMSAM</v>
      </c>
      <c r="AH6" s="143"/>
      <c r="AI6" s="144"/>
    </row>
    <row r="7" spans="1:35" s="80" customFormat="1" ht="18.899999999999999" customHeight="1" x14ac:dyDescent="0.25">
      <c r="A7" s="165" t="str">
        <f>PG!$E6</f>
        <v>AUDOUSSET</v>
      </c>
      <c r="B7" s="166" t="str">
        <f>PG!$F6</f>
        <v>TIMOTHEE</v>
      </c>
      <c r="C7" s="167" t="str">
        <f>PG!G6</f>
        <v>EMSAM</v>
      </c>
      <c r="D7" s="143"/>
      <c r="E7" s="144"/>
      <c r="G7" s="171" t="str">
        <f>EF!$E7</f>
        <v>WIMMER</v>
      </c>
      <c r="H7" s="172" t="str">
        <f>EF!$F7</f>
        <v>ADELE</v>
      </c>
      <c r="I7" s="173" t="str">
        <f>EF!$G7</f>
        <v>EAPE</v>
      </c>
      <c r="J7" s="143"/>
      <c r="K7" s="144"/>
      <c r="M7" s="165">
        <f>BG!$A7</f>
        <v>0</v>
      </c>
      <c r="N7" s="166">
        <f>BG!$B7</f>
        <v>0</v>
      </c>
      <c r="O7" s="167">
        <f>BG!$C7</f>
        <v>0</v>
      </c>
      <c r="P7" s="143"/>
      <c r="Q7" s="144"/>
      <c r="S7" s="171">
        <f>BF!$A9</f>
        <v>0</v>
      </c>
      <c r="T7" s="180">
        <f>BF!$B9</f>
        <v>0</v>
      </c>
      <c r="U7" s="180">
        <f>BF!$C9</f>
        <v>0</v>
      </c>
      <c r="V7" s="143"/>
      <c r="W7" s="144"/>
      <c r="Y7" s="165" t="str">
        <f>EG!$E7</f>
        <v>LAFFONT JAN</v>
      </c>
      <c r="Z7" s="166" t="str">
        <f>EG!$F7</f>
        <v>LEONIDAS</v>
      </c>
      <c r="AA7" s="166" t="str">
        <f>EG!$G7</f>
        <v>EMSAM</v>
      </c>
      <c r="AB7" s="143"/>
      <c r="AC7" s="144"/>
      <c r="AE7" s="171" t="str">
        <f>PF.!$E6</f>
        <v>SUEUR</v>
      </c>
      <c r="AF7" s="180" t="str">
        <f>PF.!$F6</f>
        <v>MADDY</v>
      </c>
      <c r="AG7" s="180" t="str">
        <f>PF.!$G6</f>
        <v>SS76</v>
      </c>
      <c r="AH7" s="143"/>
      <c r="AI7" s="144"/>
    </row>
    <row r="8" spans="1:35" s="80" customFormat="1" ht="18.899999999999999" customHeight="1" x14ac:dyDescent="0.25">
      <c r="A8" s="165" t="str">
        <f>PG!$E7</f>
        <v>VERKARRE</v>
      </c>
      <c r="B8" s="166" t="str">
        <f>PG!$F7</f>
        <v>RAPHAEL</v>
      </c>
      <c r="C8" s="167" t="str">
        <f>PG!G7</f>
        <v>EMSAM</v>
      </c>
      <c r="D8" s="143"/>
      <c r="E8" s="144"/>
      <c r="G8" s="171" t="str">
        <f>EF!$E8</f>
        <v>BEDOUELLE</v>
      </c>
      <c r="H8" s="172" t="str">
        <f>EF!$F8</f>
        <v>LEIA</v>
      </c>
      <c r="I8" s="173" t="str">
        <f>EF!$G8</f>
        <v>EAPE</v>
      </c>
      <c r="J8" s="143"/>
      <c r="K8" s="144"/>
      <c r="M8" s="165">
        <f>BG!$A8</f>
        <v>0</v>
      </c>
      <c r="N8" s="166">
        <f>BG!$B8</f>
        <v>0</v>
      </c>
      <c r="O8" s="167">
        <f>BG!$C8</f>
        <v>0</v>
      </c>
      <c r="P8" s="143"/>
      <c r="Q8" s="144"/>
      <c r="S8" s="171" t="e">
        <f>BF!#REF!</f>
        <v>#REF!</v>
      </c>
      <c r="T8" s="180" t="e">
        <f>BF!#REF!</f>
        <v>#REF!</v>
      </c>
      <c r="U8" s="180" t="e">
        <f>BF!#REF!</f>
        <v>#REF!</v>
      </c>
      <c r="V8" s="143"/>
      <c r="W8" s="144"/>
      <c r="Y8" s="165" t="str">
        <f>EG!$E8</f>
        <v>GILLOT</v>
      </c>
      <c r="Z8" s="166" t="str">
        <f>EG!$F8</f>
        <v>VALENTIN</v>
      </c>
      <c r="AA8" s="166" t="str">
        <f>EG!$G8</f>
        <v>EAPE</v>
      </c>
      <c r="AB8" s="143"/>
      <c r="AC8" s="144"/>
      <c r="AE8" s="171" t="str">
        <f>PF.!$E7</f>
        <v>MORIN</v>
      </c>
      <c r="AF8" s="180" t="str">
        <f>PF.!$F7</f>
        <v>COLINE</v>
      </c>
      <c r="AG8" s="180" t="str">
        <f>PF.!$G7</f>
        <v>EMSAM</v>
      </c>
      <c r="AH8" s="143"/>
      <c r="AI8" s="144"/>
    </row>
    <row r="9" spans="1:35" s="80" customFormat="1" ht="18.899999999999999" customHeight="1" x14ac:dyDescent="0.25">
      <c r="A9" s="165" t="str">
        <f>PG!$E8</f>
        <v>BERTRAN</v>
      </c>
      <c r="B9" s="166" t="str">
        <f>PG!$F8</f>
        <v>VALENTIN</v>
      </c>
      <c r="C9" s="167" t="str">
        <f>PG!G8</f>
        <v>EAPE</v>
      </c>
      <c r="D9" s="143"/>
      <c r="E9" s="144"/>
      <c r="G9" s="171" t="e">
        <f>EF!#REF!</f>
        <v>#REF!</v>
      </c>
      <c r="H9" s="172" t="e">
        <f>EF!#REF!</f>
        <v>#REF!</v>
      </c>
      <c r="I9" s="173" t="e">
        <f>EF!#REF!</f>
        <v>#REF!</v>
      </c>
      <c r="J9" s="143"/>
      <c r="K9" s="144"/>
      <c r="M9" s="165">
        <f>BG!$A9</f>
        <v>0</v>
      </c>
      <c r="N9" s="166">
        <f>BG!$B9</f>
        <v>0</v>
      </c>
      <c r="O9" s="167">
        <f>BG!$C9</f>
        <v>0</v>
      </c>
      <c r="P9" s="143"/>
      <c r="Q9" s="144"/>
      <c r="S9" s="171">
        <f>BF!$A10</f>
        <v>0</v>
      </c>
      <c r="T9" s="180">
        <f>BF!$B10</f>
        <v>0</v>
      </c>
      <c r="U9" s="180">
        <f>BF!$C10</f>
        <v>0</v>
      </c>
      <c r="V9" s="143"/>
      <c r="W9" s="144"/>
      <c r="Y9" s="165" t="str">
        <f>EG!$E9</f>
        <v>LEVAVASSEUR</v>
      </c>
      <c r="Z9" s="166" t="str">
        <f>EG!$F9</f>
        <v>VALENTIN</v>
      </c>
      <c r="AA9" s="166" t="str">
        <f>EG!$G9</f>
        <v>EMSAM</v>
      </c>
      <c r="AB9" s="143"/>
      <c r="AC9" s="144"/>
      <c r="AE9" s="171" t="e">
        <f>PF.!#REF!</f>
        <v>#REF!</v>
      </c>
      <c r="AF9" s="180" t="e">
        <f>PF.!#REF!</f>
        <v>#REF!</v>
      </c>
      <c r="AG9" s="180" t="e">
        <f>PF.!#REF!</f>
        <v>#REF!</v>
      </c>
      <c r="AH9" s="143"/>
      <c r="AI9" s="144"/>
    </row>
    <row r="10" spans="1:35" s="80" customFormat="1" ht="18.899999999999999" customHeight="1" x14ac:dyDescent="0.25">
      <c r="A10" s="165" t="e">
        <f>PG!#REF!</f>
        <v>#REF!</v>
      </c>
      <c r="B10" s="166" t="e">
        <f>PG!#REF!</f>
        <v>#REF!</v>
      </c>
      <c r="C10" s="167" t="e">
        <f>PG!#REF!</f>
        <v>#REF!</v>
      </c>
      <c r="D10" s="143"/>
      <c r="E10" s="144"/>
      <c r="G10" s="171" t="str">
        <f>EF!$E9</f>
        <v>SOLER</v>
      </c>
      <c r="H10" s="172" t="str">
        <f>EF!$F9</f>
        <v>COLINE</v>
      </c>
      <c r="I10" s="173" t="str">
        <f>EF!$G9</f>
        <v>EMSAM</v>
      </c>
      <c r="J10" s="143"/>
      <c r="K10" s="144"/>
      <c r="M10" s="165" t="e">
        <f>BG!#REF!</f>
        <v>#REF!</v>
      </c>
      <c r="N10" s="166" t="e">
        <f>BG!#REF!</f>
        <v>#REF!</v>
      </c>
      <c r="O10" s="167" t="e">
        <f>BG!#REF!</f>
        <v>#REF!</v>
      </c>
      <c r="P10" s="143"/>
      <c r="Q10" s="144"/>
      <c r="S10" s="171">
        <f>BF!$A11</f>
        <v>0</v>
      </c>
      <c r="T10" s="180">
        <f>BF!$B11</f>
        <v>0</v>
      </c>
      <c r="U10" s="180">
        <f>BF!$C11</f>
        <v>0</v>
      </c>
      <c r="V10" s="143"/>
      <c r="W10" s="144"/>
      <c r="Y10" s="165" t="e">
        <f>EG!#REF!</f>
        <v>#REF!</v>
      </c>
      <c r="Z10" s="166" t="e">
        <f>EG!#REF!</f>
        <v>#REF!</v>
      </c>
      <c r="AA10" s="166" t="e">
        <f>EG!#REF!</f>
        <v>#REF!</v>
      </c>
      <c r="AB10" s="143"/>
      <c r="AC10" s="144"/>
      <c r="AE10" s="171" t="e">
        <f>PF.!#REF!</f>
        <v>#REF!</v>
      </c>
      <c r="AF10" s="180" t="e">
        <f>PF.!#REF!</f>
        <v>#REF!</v>
      </c>
      <c r="AG10" s="180" t="e">
        <f>PF.!#REF!</f>
        <v>#REF!</v>
      </c>
      <c r="AH10" s="143"/>
      <c r="AI10" s="144"/>
    </row>
    <row r="11" spans="1:35" s="80" customFormat="1" ht="18.899999999999999" customHeight="1" x14ac:dyDescent="0.25">
      <c r="A11" s="165" t="str">
        <f>PG!$E9</f>
        <v>BEKHEDDA</v>
      </c>
      <c r="B11" s="166" t="str">
        <f>PG!$F9</f>
        <v>IMRAN</v>
      </c>
      <c r="C11" s="167" t="str">
        <f>PG!G9</f>
        <v>EMSAM</v>
      </c>
      <c r="D11" s="143"/>
      <c r="E11" s="144"/>
      <c r="G11" s="171" t="str">
        <f>EF!$E10</f>
        <v>RIVIERE</v>
      </c>
      <c r="H11" s="172" t="str">
        <f>EF!$F10</f>
        <v>MALIA</v>
      </c>
      <c r="I11" s="173" t="str">
        <f>EF!$G10</f>
        <v>CORE</v>
      </c>
      <c r="J11" s="143"/>
      <c r="K11" s="144"/>
      <c r="M11" s="165">
        <f>BG!$A10</f>
        <v>0</v>
      </c>
      <c r="N11" s="166">
        <f>BG!$B10</f>
        <v>0</v>
      </c>
      <c r="O11" s="167">
        <f>BG!$C10</f>
        <v>0</v>
      </c>
      <c r="P11" s="143"/>
      <c r="Q11" s="144"/>
      <c r="S11" s="171">
        <f>BF!$A7</f>
        <v>0</v>
      </c>
      <c r="T11" s="180">
        <f>BF!$B7</f>
        <v>0</v>
      </c>
      <c r="U11" s="180">
        <f>BF!$C7</f>
        <v>0</v>
      </c>
      <c r="V11" s="143"/>
      <c r="W11" s="144"/>
      <c r="Y11" s="165" t="str">
        <f>EG!$E10</f>
        <v>TASTET</v>
      </c>
      <c r="Z11" s="166" t="str">
        <f>EG!$F10</f>
        <v>RAPHAEL</v>
      </c>
      <c r="AA11" s="166" t="str">
        <f>EG!$G10</f>
        <v>EMSAM</v>
      </c>
      <c r="AB11" s="143"/>
      <c r="AC11" s="144"/>
      <c r="AE11" s="171" t="e">
        <f>PF.!#REF!</f>
        <v>#REF!</v>
      </c>
      <c r="AF11" s="180" t="e">
        <f>PF.!#REF!</f>
        <v>#REF!</v>
      </c>
      <c r="AG11" s="180" t="e">
        <f>PF.!#REF!</f>
        <v>#REF!</v>
      </c>
      <c r="AH11" s="143"/>
      <c r="AI11" s="144"/>
    </row>
    <row r="12" spans="1:35" s="80" customFormat="1" ht="18.899999999999999" customHeight="1" x14ac:dyDescent="0.25">
      <c r="A12" s="165" t="str">
        <f>PG!$E10</f>
        <v>BELHAJI</v>
      </c>
      <c r="B12" s="166" t="str">
        <f>PG!$F10</f>
        <v>HARONE</v>
      </c>
      <c r="C12" s="167" t="str">
        <f>PG!G10</f>
        <v>EAPE</v>
      </c>
      <c r="D12" s="143"/>
      <c r="E12" s="144"/>
      <c r="G12" s="171" t="str">
        <f>EF!$E11</f>
        <v>DIAKHITE</v>
      </c>
      <c r="H12" s="172" t="str">
        <f>EF!$E11</f>
        <v>DIAKHITE</v>
      </c>
      <c r="I12" s="173" t="str">
        <f>EF!$G11</f>
        <v>EAPE</v>
      </c>
      <c r="J12" s="143"/>
      <c r="K12" s="144"/>
      <c r="M12" s="165">
        <f>BG!$A11</f>
        <v>0</v>
      </c>
      <c r="N12" s="166">
        <f>BG!$B11</f>
        <v>0</v>
      </c>
      <c r="O12" s="167">
        <f>BG!$C11</f>
        <v>0</v>
      </c>
      <c r="P12" s="143"/>
      <c r="Q12" s="144"/>
      <c r="S12" s="171">
        <f>BF!$A13</f>
        <v>0</v>
      </c>
      <c r="T12" s="180">
        <f>BF!$B13</f>
        <v>0</v>
      </c>
      <c r="U12" s="180">
        <f>BF!$C13</f>
        <v>0</v>
      </c>
      <c r="V12" s="143"/>
      <c r="W12" s="144"/>
      <c r="Y12" s="165" t="str">
        <f>EG!$E11</f>
        <v>DESMET</v>
      </c>
      <c r="Z12" s="166" t="str">
        <f>EG!$F11</f>
        <v>SIMON</v>
      </c>
      <c r="AA12" s="166" t="str">
        <f>EG!$G11</f>
        <v>EAPE</v>
      </c>
      <c r="AB12" s="143"/>
      <c r="AC12" s="144"/>
      <c r="AE12" s="171" t="str">
        <f>PF.!$E8</f>
        <v>FORTIER DJAHARA</v>
      </c>
      <c r="AF12" s="180" t="str">
        <f>PF.!$F8</f>
        <v>ASMA</v>
      </c>
      <c r="AG12" s="180" t="str">
        <f>PF.!$G8</f>
        <v>EAPE</v>
      </c>
      <c r="AH12" s="143"/>
      <c r="AI12" s="144"/>
    </row>
    <row r="13" spans="1:35" s="80" customFormat="1" ht="18.899999999999999" customHeight="1" x14ac:dyDescent="0.25">
      <c r="A13" s="165" t="str">
        <f>PG!$E11</f>
        <v>BENTIFRAOUINE</v>
      </c>
      <c r="B13" s="166" t="str">
        <f>PG!$F11</f>
        <v>TIDIANI</v>
      </c>
      <c r="C13" s="167" t="str">
        <f>PG!G11</f>
        <v>SS76</v>
      </c>
      <c r="D13" s="143"/>
      <c r="E13" s="144"/>
      <c r="G13" s="171" t="str">
        <f>EF!$E12</f>
        <v>LATINIER HAVARD</v>
      </c>
      <c r="H13" s="172" t="str">
        <f>EF!$E12</f>
        <v>LATINIER HAVARD</v>
      </c>
      <c r="I13" s="173" t="str">
        <f>EF!$G12</f>
        <v>EAPE</v>
      </c>
      <c r="J13" s="143"/>
      <c r="K13" s="144"/>
      <c r="M13" s="165">
        <f>BG!$A12</f>
        <v>0</v>
      </c>
      <c r="N13" s="166">
        <f>BG!$B12</f>
        <v>0</v>
      </c>
      <c r="O13" s="167">
        <f>BG!$C12</f>
        <v>0</v>
      </c>
      <c r="P13" s="143"/>
      <c r="Q13" s="144"/>
      <c r="S13" s="171">
        <f>BF!$A14</f>
        <v>0</v>
      </c>
      <c r="T13" s="180">
        <f>BF!$B14</f>
        <v>0</v>
      </c>
      <c r="U13" s="180">
        <f>BF!$C14</f>
        <v>0</v>
      </c>
      <c r="V13" s="143"/>
      <c r="W13" s="144"/>
      <c r="Y13" s="165" t="str">
        <f>EG!$E12</f>
        <v>HEBERT</v>
      </c>
      <c r="Z13" s="166" t="str">
        <f>EG!$F12</f>
        <v>MAXENT</v>
      </c>
      <c r="AA13" s="166" t="str">
        <f>EG!$G12</f>
        <v>EAPE</v>
      </c>
      <c r="AB13" s="143"/>
      <c r="AC13" s="144"/>
      <c r="AE13" s="171" t="str">
        <f>PF.!$E9</f>
        <v>MAZILA</v>
      </c>
      <c r="AF13" s="180" t="str">
        <f>PF.!$F9</f>
        <v>GAELYS</v>
      </c>
      <c r="AG13" s="180" t="str">
        <f>PF.!$G9</f>
        <v>SS76</v>
      </c>
      <c r="AH13" s="143"/>
      <c r="AI13" s="144"/>
    </row>
    <row r="14" spans="1:35" s="80" customFormat="1" ht="18.899999999999999" customHeight="1" x14ac:dyDescent="0.25">
      <c r="A14" s="165" t="str">
        <f>PG!$E12</f>
        <v>BERLAN</v>
      </c>
      <c r="B14" s="166" t="str">
        <f>PG!$F12</f>
        <v>VALENTIN</v>
      </c>
      <c r="C14" s="167" t="str">
        <f>PG!G12</f>
        <v>EMSAM</v>
      </c>
      <c r="D14" s="143"/>
      <c r="E14" s="144"/>
      <c r="G14" s="171" t="str">
        <f>EF!$E13</f>
        <v>POIXBLANC</v>
      </c>
      <c r="H14" s="172" t="str">
        <f>EF!$E13</f>
        <v>POIXBLANC</v>
      </c>
      <c r="I14" s="173" t="str">
        <f>EF!$G13</f>
        <v>EAPE</v>
      </c>
      <c r="J14" s="143"/>
      <c r="K14" s="144"/>
      <c r="M14" s="165">
        <f>BG!$A13</f>
        <v>0</v>
      </c>
      <c r="N14" s="166">
        <f>BG!$B13</f>
        <v>0</v>
      </c>
      <c r="O14" s="167">
        <f>BG!$C13</f>
        <v>0</v>
      </c>
      <c r="P14" s="143"/>
      <c r="Q14" s="144"/>
      <c r="S14" s="171">
        <f>BF!$A4</f>
        <v>0</v>
      </c>
      <c r="T14" s="180">
        <f>BF!$B4</f>
        <v>0</v>
      </c>
      <c r="U14" s="180">
        <f>BF!$C4</f>
        <v>0</v>
      </c>
      <c r="V14" s="143"/>
      <c r="W14" s="144"/>
      <c r="Y14" s="165" t="str">
        <f>EG!$E13</f>
        <v>PHILIP-VOLKAERT</v>
      </c>
      <c r="Z14" s="166" t="str">
        <f>EG!$F13</f>
        <v>LEOPOLD</v>
      </c>
      <c r="AA14" s="166" t="str">
        <f>EG!$G13</f>
        <v>EAPE</v>
      </c>
      <c r="AB14" s="143"/>
      <c r="AC14" s="144"/>
      <c r="AE14" s="171" t="str">
        <f>PF.!$E10</f>
        <v>LEFEBVRE</v>
      </c>
      <c r="AF14" s="180" t="str">
        <f>PF.!$F10</f>
        <v>AIDA</v>
      </c>
      <c r="AG14" s="180" t="str">
        <f>PF.!$G10</f>
        <v>SS76</v>
      </c>
      <c r="AH14" s="143"/>
      <c r="AI14" s="144"/>
    </row>
    <row r="15" spans="1:35" s="80" customFormat="1" ht="18.899999999999999" customHeight="1" x14ac:dyDescent="0.25">
      <c r="A15" s="165" t="str">
        <f>PG!$E13</f>
        <v>KONATE CHEMIN</v>
      </c>
      <c r="B15" s="166" t="str">
        <f>PG!$F13</f>
        <v>ISMAEL</v>
      </c>
      <c r="C15" s="167" t="str">
        <f>PG!G13</f>
        <v>CORE</v>
      </c>
      <c r="D15" s="143"/>
      <c r="E15" s="144"/>
      <c r="G15" s="171" t="str">
        <f>EF!$E14</f>
        <v>MOUQUET</v>
      </c>
      <c r="H15" s="172" t="str">
        <f>EF!$E14</f>
        <v>MOUQUET</v>
      </c>
      <c r="I15" s="173" t="str">
        <f>EF!$G14</f>
        <v>EAPE</v>
      </c>
      <c r="J15" s="143"/>
      <c r="K15" s="144"/>
      <c r="M15" s="165">
        <f>BG!$A14</f>
        <v>0</v>
      </c>
      <c r="N15" s="166">
        <f>BG!$B14</f>
        <v>0</v>
      </c>
      <c r="O15" s="167">
        <f>BG!$C14</f>
        <v>0</v>
      </c>
      <c r="P15" s="143"/>
      <c r="Q15" s="144"/>
      <c r="S15" s="171">
        <f>BF!$A16</f>
        <v>0</v>
      </c>
      <c r="T15" s="180">
        <f>BF!$B16</f>
        <v>0</v>
      </c>
      <c r="U15" s="180">
        <f>BF!$C16</f>
        <v>0</v>
      </c>
      <c r="V15" s="143"/>
      <c r="W15" s="144"/>
      <c r="Y15" s="165" t="str">
        <f>EG!$E14</f>
        <v>GUYOT</v>
      </c>
      <c r="Z15" s="166" t="str">
        <f>EG!$F14</f>
        <v>ELIOTT</v>
      </c>
      <c r="AA15" s="166" t="str">
        <f>EG!$G14</f>
        <v>EAPE</v>
      </c>
      <c r="AB15" s="143"/>
      <c r="AC15" s="144"/>
      <c r="AE15" s="171" t="str">
        <f>PF.!$E11</f>
        <v>HAREL GUICHE</v>
      </c>
      <c r="AF15" s="180" t="str">
        <f>PF.!$F11</f>
        <v>FAUSTINE</v>
      </c>
      <c r="AG15" s="180" t="str">
        <f>PF.!$G11</f>
        <v>EAPE</v>
      </c>
      <c r="AH15" s="143"/>
      <c r="AI15" s="144"/>
    </row>
    <row r="16" spans="1:35" s="80" customFormat="1" ht="18.899999999999999" customHeight="1" x14ac:dyDescent="0.25">
      <c r="A16" s="165" t="str">
        <f>PG!$E14</f>
        <v>BOCQUET</v>
      </c>
      <c r="B16" s="166" t="str">
        <f>PG!$F14</f>
        <v>GABRIEL</v>
      </c>
      <c r="C16" s="167" t="str">
        <f>PG!G14</f>
        <v>EMSAM</v>
      </c>
      <c r="D16" s="143"/>
      <c r="E16" s="144"/>
      <c r="G16" s="171" t="str">
        <f>EF!$E15</f>
        <v>VASSE</v>
      </c>
      <c r="H16" s="172" t="str">
        <f>EF!$E15</f>
        <v>VASSE</v>
      </c>
      <c r="I16" s="173" t="str">
        <f>EF!$G15</f>
        <v>EMSAM</v>
      </c>
      <c r="J16" s="143"/>
      <c r="K16" s="144"/>
      <c r="M16" s="165">
        <f>BG!$A15</f>
        <v>0</v>
      </c>
      <c r="N16" s="166">
        <f>BG!$B15</f>
        <v>0</v>
      </c>
      <c r="O16" s="167">
        <f>BG!$C15</f>
        <v>0</v>
      </c>
      <c r="P16" s="143"/>
      <c r="Q16" s="144"/>
      <c r="S16" s="171">
        <f>BF!$A17</f>
        <v>0</v>
      </c>
      <c r="T16" s="180">
        <f>BF!$B17</f>
        <v>0</v>
      </c>
      <c r="U16" s="180">
        <f>BF!$C17</f>
        <v>0</v>
      </c>
      <c r="V16" s="143"/>
      <c r="W16" s="144"/>
      <c r="Y16" s="165" t="str">
        <f>EG!$E17</f>
        <v>MORVAN</v>
      </c>
      <c r="Z16" s="166" t="str">
        <f>EG!$F17</f>
        <v>MAEL</v>
      </c>
      <c r="AA16" s="166" t="str">
        <f>EG!$G17</f>
        <v>SS76</v>
      </c>
      <c r="AB16" s="143"/>
      <c r="AC16" s="144"/>
      <c r="AE16" s="171" t="str">
        <f>PF.!$E28</f>
        <v>THIAM</v>
      </c>
      <c r="AF16" s="180" t="str">
        <f>PF.!$F28</f>
        <v>FATIMA -NOURA</v>
      </c>
      <c r="AG16" s="180" t="str">
        <f>PF.!$G28</f>
        <v>EAPE</v>
      </c>
      <c r="AH16" s="143"/>
      <c r="AI16" s="144"/>
    </row>
    <row r="17" spans="1:35" s="80" customFormat="1" ht="18.899999999999999" customHeight="1" x14ac:dyDescent="0.25">
      <c r="A17" s="165" t="str">
        <f>PG!$E15</f>
        <v>BONNEAU</v>
      </c>
      <c r="B17" s="166" t="str">
        <f>PG!$F15</f>
        <v>MARTIN</v>
      </c>
      <c r="C17" s="167" t="str">
        <f>PG!G15</f>
        <v>EAPE</v>
      </c>
      <c r="D17" s="143"/>
      <c r="E17" s="144"/>
      <c r="G17" s="171" t="str">
        <f>EF!$E16</f>
        <v>JEAN</v>
      </c>
      <c r="H17" s="172" t="str">
        <f>EF!$E16</f>
        <v>JEAN</v>
      </c>
      <c r="I17" s="173" t="str">
        <f>EF!$G16</f>
        <v>EAPE</v>
      </c>
      <c r="J17" s="143"/>
      <c r="K17" s="144"/>
      <c r="M17" s="165">
        <f>BG!$A16</f>
        <v>0</v>
      </c>
      <c r="N17" s="166">
        <f>BG!$B16</f>
        <v>0</v>
      </c>
      <c r="O17" s="167">
        <f>BG!$C16</f>
        <v>0</v>
      </c>
      <c r="P17" s="143"/>
      <c r="Q17" s="144"/>
      <c r="S17" s="171">
        <f>BF!$A18</f>
        <v>0</v>
      </c>
      <c r="T17" s="180">
        <f>BF!$B18</f>
        <v>0</v>
      </c>
      <c r="U17" s="180">
        <f>BF!$C18</f>
        <v>0</v>
      </c>
      <c r="V17" s="143"/>
      <c r="W17" s="144"/>
      <c r="Y17" s="165" t="str">
        <f>EG!$E31</f>
        <v>BEHENGARAY</v>
      </c>
      <c r="Z17" s="166" t="str">
        <f>EG!$F31</f>
        <v>Simon</v>
      </c>
      <c r="AA17" s="166" t="str">
        <f>EG!$G31</f>
        <v>ENSAM</v>
      </c>
      <c r="AB17" s="143"/>
      <c r="AC17" s="144"/>
      <c r="AE17" s="171" t="str">
        <f>PF.!$E29</f>
        <v>DIDIER</v>
      </c>
      <c r="AF17" s="180" t="str">
        <f>PF.!$F29</f>
        <v>AMBRE</v>
      </c>
      <c r="AG17" s="180" t="str">
        <f>PF.!$G29</f>
        <v>CORE</v>
      </c>
      <c r="AH17" s="143"/>
      <c r="AI17" s="144"/>
    </row>
    <row r="18" spans="1:35" s="80" customFormat="1" ht="18.899999999999999" customHeight="1" x14ac:dyDescent="0.25">
      <c r="A18" s="165" t="str">
        <f>PG!$E16</f>
        <v>BONNIN</v>
      </c>
      <c r="B18" s="166" t="str">
        <f>PG!$F16</f>
        <v>ALEXANDRE</v>
      </c>
      <c r="C18" s="167" t="str">
        <f>PG!G16</f>
        <v>EMSAM</v>
      </c>
      <c r="D18" s="143"/>
      <c r="E18" s="144"/>
      <c r="G18" s="171" t="str">
        <f>EF!$E17</f>
        <v>DUDONS</v>
      </c>
      <c r="H18" s="172" t="str">
        <f>EF!$E17</f>
        <v>DUDONS</v>
      </c>
      <c r="I18" s="173" t="str">
        <f>EF!$G17</f>
        <v>EAPE</v>
      </c>
      <c r="J18" s="143"/>
      <c r="K18" s="144"/>
      <c r="M18" s="165">
        <f>BG!$A17</f>
        <v>0</v>
      </c>
      <c r="N18" s="166">
        <f>BG!$B17</f>
        <v>0</v>
      </c>
      <c r="O18" s="167">
        <f>BG!$C17</f>
        <v>0</v>
      </c>
      <c r="P18" s="143"/>
      <c r="Q18" s="144"/>
      <c r="S18" s="171">
        <f>BF!$A19</f>
        <v>0</v>
      </c>
      <c r="T18" s="180">
        <f>BF!$B19</f>
        <v>0</v>
      </c>
      <c r="U18" s="180">
        <f>BF!$C19</f>
        <v>0</v>
      </c>
      <c r="V18" s="143"/>
      <c r="W18" s="144"/>
      <c r="Y18" s="165" t="str">
        <f>EG!$E32</f>
        <v>LEMELLE</v>
      </c>
      <c r="Z18" s="166" t="str">
        <f>EG!$F32</f>
        <v>HUGO</v>
      </c>
      <c r="AA18" s="166" t="str">
        <f>EG!$G32</f>
        <v>SS76</v>
      </c>
      <c r="AB18" s="143"/>
      <c r="AC18" s="144"/>
      <c r="AE18" s="171" t="str">
        <f>PF.!$E30</f>
        <v>LECOMTE GRONDIN</v>
      </c>
      <c r="AF18" s="180" t="str">
        <f>PF.!$F30</f>
        <v>CAMILLE</v>
      </c>
      <c r="AG18" s="180" t="str">
        <f>PF.!$G30</f>
        <v>EAPE</v>
      </c>
      <c r="AH18" s="143"/>
      <c r="AI18" s="144"/>
    </row>
    <row r="19" spans="1:35" s="80" customFormat="1" ht="18.899999999999999" customHeight="1" x14ac:dyDescent="0.25">
      <c r="A19" s="165" t="str">
        <f>PG!$E17</f>
        <v>BOUCHER</v>
      </c>
      <c r="B19" s="166" t="str">
        <f>PG!$F17</f>
        <v>RAFAEL</v>
      </c>
      <c r="C19" s="167" t="str">
        <f>PG!G17</f>
        <v>EMSAM</v>
      </c>
      <c r="D19" s="143"/>
      <c r="E19" s="144"/>
      <c r="G19" s="171" t="str">
        <f>EF!$E18</f>
        <v>NYERGES</v>
      </c>
      <c r="H19" s="172" t="str">
        <f>EF!$E18</f>
        <v>NYERGES</v>
      </c>
      <c r="I19" s="173" t="str">
        <f>EF!$G18</f>
        <v>EAPE</v>
      </c>
      <c r="J19" s="143"/>
      <c r="K19" s="144"/>
      <c r="M19" s="165">
        <f>BG!$A18</f>
        <v>0</v>
      </c>
      <c r="N19" s="166">
        <f>BG!$B18</f>
        <v>0</v>
      </c>
      <c r="O19" s="167">
        <f>BG!$C18</f>
        <v>0</v>
      </c>
      <c r="P19" s="143"/>
      <c r="Q19" s="144"/>
      <c r="S19" s="171">
        <f>BF!$A20</f>
        <v>0</v>
      </c>
      <c r="T19" s="180">
        <f>BF!$B20</f>
        <v>0</v>
      </c>
      <c r="U19" s="180">
        <f>BF!$C20</f>
        <v>0</v>
      </c>
      <c r="V19" s="143"/>
      <c r="W19" s="144"/>
      <c r="Y19" s="165" t="str">
        <f>EG!$E33</f>
        <v>RUIZ</v>
      </c>
      <c r="Z19" s="166" t="str">
        <f>EG!$F33</f>
        <v>AXEL</v>
      </c>
      <c r="AA19" s="166" t="str">
        <f>EG!$G33</f>
        <v>EMSAM</v>
      </c>
      <c r="AB19" s="143"/>
      <c r="AC19" s="144"/>
      <c r="AE19" s="171" t="str">
        <f>PF.!$E31</f>
        <v>LOUVET</v>
      </c>
      <c r="AF19" s="180" t="str">
        <f>PF.!$F31</f>
        <v>ANAE</v>
      </c>
      <c r="AG19" s="180" t="str">
        <f>PF.!$G31</f>
        <v>SS76</v>
      </c>
      <c r="AH19" s="143"/>
      <c r="AI19" s="144"/>
    </row>
    <row r="20" spans="1:35" s="80" customFormat="1" ht="18.899999999999999" customHeight="1" x14ac:dyDescent="0.25">
      <c r="A20" s="165" t="str">
        <f>PG!$E18</f>
        <v>BRODARD</v>
      </c>
      <c r="B20" s="166" t="str">
        <f>PG!$F18</f>
        <v>OLIVIER</v>
      </c>
      <c r="C20" s="167" t="str">
        <f>PG!G18</f>
        <v>EMSAM</v>
      </c>
      <c r="D20" s="143"/>
      <c r="E20" s="144"/>
      <c r="G20" s="171" t="e">
        <f>EF!#REF!</f>
        <v>#REF!</v>
      </c>
      <c r="H20" s="172" t="e">
        <f>EF!#REF!</f>
        <v>#REF!</v>
      </c>
      <c r="I20" s="173" t="e">
        <f>EF!#REF!</f>
        <v>#REF!</v>
      </c>
      <c r="J20" s="143"/>
      <c r="K20" s="144"/>
      <c r="M20" s="165">
        <f>BG!$A19</f>
        <v>0</v>
      </c>
      <c r="N20" s="166">
        <f>BG!$B19</f>
        <v>0</v>
      </c>
      <c r="O20" s="167">
        <f>BG!$C19</f>
        <v>0</v>
      </c>
      <c r="P20" s="143"/>
      <c r="Q20" s="144"/>
      <c r="S20" s="171">
        <f>BF!$A21</f>
        <v>0</v>
      </c>
      <c r="T20" s="180">
        <f>BF!$B21</f>
        <v>0</v>
      </c>
      <c r="U20" s="180">
        <f>BF!$C21</f>
        <v>0</v>
      </c>
      <c r="V20" s="143"/>
      <c r="W20" s="144"/>
      <c r="Y20" s="165" t="str">
        <f>EG!$E34</f>
        <v>CHIKHI</v>
      </c>
      <c r="Z20" s="166" t="str">
        <f>EG!$F34</f>
        <v>Naïm</v>
      </c>
      <c r="AA20" s="166" t="str">
        <f>EG!$G34</f>
        <v>SS76</v>
      </c>
      <c r="AB20" s="143"/>
      <c r="AC20" s="144"/>
      <c r="AE20" s="171" t="str">
        <f>PF.!$E32</f>
        <v>GROSBOIS</v>
      </c>
      <c r="AF20" s="180" t="str">
        <f>PF.!$F32</f>
        <v>JEANNE</v>
      </c>
      <c r="AG20" s="180" t="str">
        <f>PF.!$G32</f>
        <v>CORE</v>
      </c>
      <c r="AH20" s="143"/>
      <c r="AI20" s="144"/>
    </row>
    <row r="21" spans="1:35" s="80" customFormat="1" ht="18.899999999999999" customHeight="1" x14ac:dyDescent="0.25">
      <c r="A21" s="165" t="str">
        <f>PG!$E19</f>
        <v>CABANNE</v>
      </c>
      <c r="B21" s="166" t="str">
        <f>PG!$F19</f>
        <v>RAPHAEL</v>
      </c>
      <c r="C21" s="167" t="str">
        <f>PG!G19</f>
        <v>EAPE</v>
      </c>
      <c r="D21" s="143"/>
      <c r="E21" s="144"/>
      <c r="G21" s="171" t="str">
        <f>EF!$E20</f>
        <v>DIAKHITE</v>
      </c>
      <c r="H21" s="172" t="str">
        <f>EF!$E20</f>
        <v>DIAKHITE</v>
      </c>
      <c r="I21" s="173" t="str">
        <f>EF!$G20</f>
        <v>CORE</v>
      </c>
      <c r="J21" s="143"/>
      <c r="K21" s="144"/>
      <c r="M21" s="165">
        <f>BG!$A20</f>
        <v>0</v>
      </c>
      <c r="N21" s="166">
        <f>BG!$B20</f>
        <v>0</v>
      </c>
      <c r="O21" s="167">
        <f>BG!$C20</f>
        <v>0</v>
      </c>
      <c r="P21" s="143"/>
      <c r="Q21" s="144"/>
      <c r="S21" s="171">
        <f>BF!$A22</f>
        <v>0</v>
      </c>
      <c r="T21" s="180">
        <f>BF!$B22</f>
        <v>0</v>
      </c>
      <c r="U21" s="180">
        <f>BF!$C22</f>
        <v>0</v>
      </c>
      <c r="V21" s="143"/>
      <c r="W21" s="144"/>
      <c r="Y21" s="165" t="str">
        <f>EG!$E35</f>
        <v>Auger benvenuto</v>
      </c>
      <c r="Z21" s="166" t="str">
        <f>EG!$F35</f>
        <v>Marius</v>
      </c>
      <c r="AA21" s="166" t="str">
        <f>EG!$G35</f>
        <v>SS76</v>
      </c>
      <c r="AB21" s="143"/>
      <c r="AC21" s="144"/>
      <c r="AE21" s="171" t="str">
        <f>PF.!$E33</f>
        <v>MONTOUT</v>
      </c>
      <c r="AF21" s="180" t="str">
        <f>PF.!$F33</f>
        <v>NAELIZIA</v>
      </c>
      <c r="AG21" s="180" t="str">
        <f>PF.!$G33</f>
        <v>SS76</v>
      </c>
      <c r="AH21" s="143"/>
      <c r="AI21" s="144"/>
    </row>
    <row r="22" spans="1:35" s="80" customFormat="1" ht="18.899999999999999" customHeight="1" x14ac:dyDescent="0.25">
      <c r="A22" s="165" t="str">
        <f>PG!$E20</f>
        <v>LEGOUEST</v>
      </c>
      <c r="B22" s="166" t="str">
        <f>PG!$F20</f>
        <v>MARIUS</v>
      </c>
      <c r="C22" s="167" t="str">
        <f>PG!G20</f>
        <v>EAPE</v>
      </c>
      <c r="D22" s="143"/>
      <c r="E22" s="144"/>
      <c r="G22" s="171" t="str">
        <f>EF!$E21</f>
        <v>CUCURULL</v>
      </c>
      <c r="H22" s="172" t="str">
        <f>EF!$E21</f>
        <v>CUCURULL</v>
      </c>
      <c r="I22" s="173" t="str">
        <f>EF!$G21</f>
        <v>CORE</v>
      </c>
      <c r="J22" s="143"/>
      <c r="K22" s="144"/>
      <c r="M22" s="165">
        <f>BG!$A21</f>
        <v>0</v>
      </c>
      <c r="N22" s="166">
        <f>BG!$B21</f>
        <v>0</v>
      </c>
      <c r="O22" s="167">
        <f>BG!$C21</f>
        <v>0</v>
      </c>
      <c r="P22" s="143"/>
      <c r="Q22" s="144"/>
      <c r="S22" s="171">
        <f>BF!$A23</f>
        <v>0</v>
      </c>
      <c r="T22" s="180">
        <f>BF!$B23</f>
        <v>0</v>
      </c>
      <c r="U22" s="180">
        <f>BF!$C23</f>
        <v>0</v>
      </c>
      <c r="V22" s="143"/>
      <c r="W22" s="144"/>
      <c r="Y22" s="165" t="str">
        <f>EG!$E36</f>
        <v>BERNARDIN</v>
      </c>
      <c r="Z22" s="166" t="str">
        <f>EG!$F36</f>
        <v>JAMES</v>
      </c>
      <c r="AA22" s="166" t="str">
        <f>EG!$G36</f>
        <v>SS76</v>
      </c>
      <c r="AB22" s="143"/>
      <c r="AC22" s="144"/>
      <c r="AE22" s="171" t="str">
        <f>PF.!$E34</f>
        <v>VAUCHEL</v>
      </c>
      <c r="AF22" s="180" t="str">
        <f>PF.!$F34</f>
        <v>LIYA</v>
      </c>
      <c r="AG22" s="180" t="str">
        <f>PF.!$G34</f>
        <v>EAPE</v>
      </c>
      <c r="AH22" s="143"/>
      <c r="AI22" s="144"/>
    </row>
    <row r="23" spans="1:35" s="80" customFormat="1" ht="18.899999999999999" customHeight="1" x14ac:dyDescent="0.25">
      <c r="A23" s="165" t="str">
        <f>PG!$E21</f>
        <v>CAPLAIN</v>
      </c>
      <c r="B23" s="166" t="str">
        <f>PG!$F21</f>
        <v>HIPPOLYTE</v>
      </c>
      <c r="C23" s="167" t="str">
        <f>PG!G21</f>
        <v>EMSAM</v>
      </c>
      <c r="D23" s="143"/>
      <c r="E23" s="144"/>
      <c r="G23" s="171" t="str">
        <f>EF!$E22</f>
        <v>MEJRI</v>
      </c>
      <c r="H23" s="172" t="str">
        <f>EF!$E22</f>
        <v>MEJRI</v>
      </c>
      <c r="I23" s="173" t="str">
        <f>EF!$G22</f>
        <v>EMSAM</v>
      </c>
      <c r="J23" s="143"/>
      <c r="K23" s="144"/>
      <c r="M23" s="165">
        <f>BG!$A22</f>
        <v>0</v>
      </c>
      <c r="N23" s="166">
        <f>BG!$B22</f>
        <v>0</v>
      </c>
      <c r="O23" s="167">
        <f>BG!$C22</f>
        <v>0</v>
      </c>
      <c r="P23" s="143"/>
      <c r="Q23" s="144"/>
      <c r="S23" s="171">
        <f>BF!$A24</f>
        <v>0</v>
      </c>
      <c r="T23" s="180">
        <f>BF!$B24</f>
        <v>0</v>
      </c>
      <c r="U23" s="180">
        <f>BF!$C24</f>
        <v>0</v>
      </c>
      <c r="V23" s="143"/>
      <c r="W23" s="144"/>
      <c r="Y23" s="165" t="str">
        <f>EG!$E37</f>
        <v>HARANT</v>
      </c>
      <c r="Z23" s="166" t="str">
        <f>EG!$F37</f>
        <v>LEO</v>
      </c>
      <c r="AA23" s="166" t="str">
        <f>EG!$G37</f>
        <v>EAPE</v>
      </c>
      <c r="AB23" s="143"/>
      <c r="AC23" s="144"/>
      <c r="AE23" s="171" t="str">
        <f>PF.!$E35</f>
        <v>GIBERT</v>
      </c>
      <c r="AF23" s="180" t="str">
        <f>PF.!$F35</f>
        <v>ELYNE</v>
      </c>
      <c r="AG23" s="180" t="str">
        <f>PF.!$G35</f>
        <v>CORE</v>
      </c>
      <c r="AH23" s="143"/>
      <c r="AI23" s="144"/>
    </row>
    <row r="24" spans="1:35" s="80" customFormat="1" ht="18.899999999999999" customHeight="1" x14ac:dyDescent="0.25">
      <c r="A24" s="165" t="str">
        <f>PG!$E22</f>
        <v>CASANOVA</v>
      </c>
      <c r="B24" s="166" t="str">
        <f>PG!$F22</f>
        <v>PIERRE</v>
      </c>
      <c r="C24" s="167" t="str">
        <f>PG!G22</f>
        <v>EAPE</v>
      </c>
      <c r="D24" s="143"/>
      <c r="E24" s="144"/>
      <c r="G24" s="171" t="str">
        <f>EF!$E23</f>
        <v>BREELLE MARCETEAU</v>
      </c>
      <c r="H24" s="172" t="str">
        <f>EF!$E23</f>
        <v>BREELLE MARCETEAU</v>
      </c>
      <c r="I24" s="173" t="str">
        <f>EF!$G23</f>
        <v>SS76</v>
      </c>
      <c r="J24" s="143"/>
      <c r="K24" s="144"/>
      <c r="M24" s="165">
        <f>BG!$A23</f>
        <v>0</v>
      </c>
      <c r="N24" s="166">
        <f>BG!$B23</f>
        <v>0</v>
      </c>
      <c r="O24" s="167">
        <f>BG!$C23</f>
        <v>0</v>
      </c>
      <c r="P24" s="143"/>
      <c r="Q24" s="144"/>
      <c r="S24" s="171">
        <f>BF!$A25</f>
        <v>0</v>
      </c>
      <c r="T24" s="180">
        <f>BF!$B25</f>
        <v>0</v>
      </c>
      <c r="U24" s="180">
        <f>BF!$C25</f>
        <v>0</v>
      </c>
      <c r="V24" s="143"/>
      <c r="W24" s="144"/>
      <c r="Y24" s="165" t="str">
        <f>EG!$E38</f>
        <v>DEVILLIERS</v>
      </c>
      <c r="Z24" s="166" t="str">
        <f>EG!$F38</f>
        <v>NATHANAEL</v>
      </c>
      <c r="AA24" s="166" t="str">
        <f>EG!$G38</f>
        <v>EAPE</v>
      </c>
      <c r="AB24" s="143"/>
      <c r="AC24" s="144"/>
      <c r="AE24" s="171" t="str">
        <f>PF.!$E36</f>
        <v>BOURALY</v>
      </c>
      <c r="AF24" s="180" t="str">
        <f>PF.!$F36</f>
        <v>JADE</v>
      </c>
      <c r="AG24" s="180" t="str">
        <f>PF.!$G36</f>
        <v>EAPE</v>
      </c>
      <c r="AH24" s="143"/>
      <c r="AI24" s="144"/>
    </row>
    <row r="25" spans="1:35" s="80" customFormat="1" ht="18.899999999999999" customHeight="1" x14ac:dyDescent="0.25">
      <c r="A25" s="165" t="str">
        <f>PG!$E23</f>
        <v>CATRICE</v>
      </c>
      <c r="B25" s="166" t="str">
        <f>PG!$F23</f>
        <v>JOSEPH</v>
      </c>
      <c r="C25" s="167" t="str">
        <f>PG!G23</f>
        <v>EMSAM</v>
      </c>
      <c r="D25" s="143"/>
      <c r="E25" s="144"/>
      <c r="G25" s="171" t="str">
        <f>EF!$E24</f>
        <v>GERARDIN</v>
      </c>
      <c r="H25" s="172" t="str">
        <f>EF!$E24</f>
        <v>GERARDIN</v>
      </c>
      <c r="I25" s="173" t="str">
        <f>EF!$G24</f>
        <v>EAPE</v>
      </c>
      <c r="J25" s="143"/>
      <c r="K25" s="144"/>
      <c r="M25" s="165">
        <f>BG!$A24</f>
        <v>0</v>
      </c>
      <c r="N25" s="166">
        <f>BG!$B24</f>
        <v>0</v>
      </c>
      <c r="O25" s="167">
        <f>BG!$C24</f>
        <v>0</v>
      </c>
      <c r="P25" s="143"/>
      <c r="Q25" s="144"/>
      <c r="S25" s="171">
        <f>BF!$A26</f>
        <v>0</v>
      </c>
      <c r="T25" s="180">
        <f>BF!$B26</f>
        <v>0</v>
      </c>
      <c r="U25" s="180">
        <f>BF!$C26</f>
        <v>0</v>
      </c>
      <c r="V25" s="143"/>
      <c r="W25" s="144"/>
      <c r="Y25" s="165" t="e">
        <f>EG!#REF!</f>
        <v>#REF!</v>
      </c>
      <c r="Z25" s="166" t="e">
        <f>EG!#REF!</f>
        <v>#REF!</v>
      </c>
      <c r="AA25" s="166" t="e">
        <f>EG!#REF!</f>
        <v>#REF!</v>
      </c>
      <c r="AB25" s="143"/>
      <c r="AC25" s="144"/>
      <c r="AE25" s="171" t="str">
        <f>PF.!$E37</f>
        <v>JOUVIN</v>
      </c>
      <c r="AF25" s="180" t="str">
        <f>PF.!$F37</f>
        <v>EMMANUELLE</v>
      </c>
      <c r="AG25" s="180" t="str">
        <f>PF.!$G37</f>
        <v>EMSAM</v>
      </c>
      <c r="AH25" s="143"/>
      <c r="AI25" s="144"/>
    </row>
    <row r="26" spans="1:35" s="80" customFormat="1" ht="18.899999999999999" customHeight="1" x14ac:dyDescent="0.25">
      <c r="A26" s="165" t="str">
        <f>PG!$E24</f>
        <v>GERARDIN</v>
      </c>
      <c r="B26" s="166" t="str">
        <f>PG!$F24</f>
        <v>GABRIEL</v>
      </c>
      <c r="C26" s="167" t="str">
        <f>PG!G24</f>
        <v>EAPE</v>
      </c>
      <c r="D26" s="143"/>
      <c r="E26" s="144"/>
      <c r="G26" s="171" t="str">
        <f>EF!$E25</f>
        <v>GROULT</v>
      </c>
      <c r="H26" s="172" t="str">
        <f>EF!$E25</f>
        <v>GROULT</v>
      </c>
      <c r="I26" s="173" t="str">
        <f>EF!$G25</f>
        <v>EAPE</v>
      </c>
      <c r="J26" s="143"/>
      <c r="K26" s="144"/>
      <c r="M26" s="165">
        <f>BG!$A25</f>
        <v>0</v>
      </c>
      <c r="N26" s="166">
        <f>BG!$B25</f>
        <v>0</v>
      </c>
      <c r="O26" s="167">
        <f>BG!$C25</f>
        <v>0</v>
      </c>
      <c r="P26" s="143"/>
      <c r="Q26" s="144"/>
      <c r="S26" s="171">
        <f>BF!$A27</f>
        <v>0</v>
      </c>
      <c r="T26" s="180">
        <f>BF!$B27</f>
        <v>0</v>
      </c>
      <c r="U26" s="180">
        <f>BF!$C27</f>
        <v>0</v>
      </c>
      <c r="V26" s="143"/>
      <c r="W26" s="144"/>
      <c r="Y26" s="165" t="e">
        <f>EG!#REF!</f>
        <v>#REF!</v>
      </c>
      <c r="Z26" s="166" t="e">
        <f>EG!#REF!</f>
        <v>#REF!</v>
      </c>
      <c r="AA26" s="166" t="e">
        <f>EG!#REF!</f>
        <v>#REF!</v>
      </c>
      <c r="AB26" s="143"/>
      <c r="AC26" s="144"/>
      <c r="AE26" s="171" t="str">
        <f>PF.!$E38</f>
        <v>COURBET</v>
      </c>
      <c r="AF26" s="180" t="str">
        <f>PF.!$F38</f>
        <v>LOUISE</v>
      </c>
      <c r="AG26" s="180" t="str">
        <f>PF.!$G38</f>
        <v>EAPE</v>
      </c>
      <c r="AH26" s="143"/>
      <c r="AI26" s="144"/>
    </row>
    <row r="27" spans="1:35" s="80" customFormat="1" ht="18.899999999999999" customHeight="1" x14ac:dyDescent="0.25">
      <c r="A27" s="165" t="str">
        <f>PG!$E25</f>
        <v>CHARVET</v>
      </c>
      <c r="B27" s="166" t="str">
        <f>PG!$F25</f>
        <v>MAXIME</v>
      </c>
      <c r="C27" s="167" t="str">
        <f>PG!G25</f>
        <v>EAPE</v>
      </c>
      <c r="D27" s="143"/>
      <c r="E27" s="144"/>
      <c r="G27" s="171" t="str">
        <f>EF!$E26</f>
        <v>PAVAUX</v>
      </c>
      <c r="H27" s="172" t="str">
        <f>EF!$E26</f>
        <v>PAVAUX</v>
      </c>
      <c r="I27" s="173" t="str">
        <f>EF!$G26</f>
        <v>SS76</v>
      </c>
      <c r="J27" s="143"/>
      <c r="K27" s="144"/>
      <c r="M27" s="165">
        <f>BG!$A26</f>
        <v>0</v>
      </c>
      <c r="N27" s="166">
        <f>BG!$B26</f>
        <v>0</v>
      </c>
      <c r="O27" s="167">
        <f>BG!$C26</f>
        <v>0</v>
      </c>
      <c r="P27" s="143"/>
      <c r="Q27" s="144"/>
      <c r="S27" s="171">
        <f>BF!$A28</f>
        <v>0</v>
      </c>
      <c r="T27" s="180">
        <f>BF!$B28</f>
        <v>0</v>
      </c>
      <c r="U27" s="180">
        <f>BF!$C28</f>
        <v>0</v>
      </c>
      <c r="V27" s="143"/>
      <c r="W27" s="144"/>
      <c r="Y27" s="165" t="e">
        <f>EG!#REF!</f>
        <v>#REF!</v>
      </c>
      <c r="Z27" s="166" t="e">
        <f>EG!#REF!</f>
        <v>#REF!</v>
      </c>
      <c r="AA27" s="166" t="e">
        <f>EG!#REF!</f>
        <v>#REF!</v>
      </c>
      <c r="AB27" s="143"/>
      <c r="AC27" s="144"/>
      <c r="AE27" s="171" t="e">
        <f>PF.!#REF!</f>
        <v>#REF!</v>
      </c>
      <c r="AF27" s="180" t="e">
        <f>PF.!#REF!</f>
        <v>#REF!</v>
      </c>
      <c r="AG27" s="180" t="e">
        <f>PF.!#REF!</f>
        <v>#REF!</v>
      </c>
      <c r="AH27" s="143"/>
      <c r="AI27" s="144"/>
    </row>
    <row r="28" spans="1:35" s="80" customFormat="1" ht="18.899999999999999" customHeight="1" x14ac:dyDescent="0.25">
      <c r="A28" s="165" t="str">
        <f>PG!$E26</f>
        <v>CUADRADO</v>
      </c>
      <c r="B28" s="166" t="str">
        <f>PG!$F26</f>
        <v>ELIO</v>
      </c>
      <c r="C28" s="167" t="str">
        <f>PG!G26</f>
        <v>EMSAM</v>
      </c>
      <c r="D28" s="143"/>
      <c r="E28" s="144"/>
      <c r="G28" s="171" t="str">
        <f>EF!$E27</f>
        <v>JAVET LATEURTRE</v>
      </c>
      <c r="H28" s="172" t="str">
        <f>EF!$E27</f>
        <v>JAVET LATEURTRE</v>
      </c>
      <c r="I28" s="173" t="str">
        <f>EF!$G27</f>
        <v>SS76</v>
      </c>
      <c r="J28" s="143"/>
      <c r="K28" s="144"/>
      <c r="M28" s="165">
        <f>BG!$A27</f>
        <v>0</v>
      </c>
      <c r="N28" s="166">
        <f>BG!$B27</f>
        <v>0</v>
      </c>
      <c r="O28" s="167">
        <f>BG!$C27</f>
        <v>0</v>
      </c>
      <c r="P28" s="143"/>
      <c r="Q28" s="144"/>
      <c r="S28" s="171">
        <f>BF!$A29</f>
        <v>0</v>
      </c>
      <c r="T28" s="180">
        <f>BF!$B29</f>
        <v>0</v>
      </c>
      <c r="U28" s="180">
        <f>BF!$C29</f>
        <v>0</v>
      </c>
      <c r="V28" s="143"/>
      <c r="W28" s="144"/>
      <c r="Y28" s="165" t="e">
        <f>EG!#REF!</f>
        <v>#REF!</v>
      </c>
      <c r="Z28" s="166" t="e">
        <f>EG!#REF!</f>
        <v>#REF!</v>
      </c>
      <c r="AA28" s="166" t="e">
        <f>EG!#REF!</f>
        <v>#REF!</v>
      </c>
      <c r="AB28" s="143"/>
      <c r="AC28" s="144"/>
      <c r="AE28" s="171" t="e">
        <f>PF.!#REF!</f>
        <v>#REF!</v>
      </c>
      <c r="AF28" s="180" t="e">
        <f>PF.!#REF!</f>
        <v>#REF!</v>
      </c>
      <c r="AG28" s="180" t="e">
        <f>PF.!#REF!</f>
        <v>#REF!</v>
      </c>
      <c r="AH28" s="143"/>
      <c r="AI28" s="144"/>
    </row>
    <row r="29" spans="1:35" s="80" customFormat="1" ht="18.899999999999999" customHeight="1" x14ac:dyDescent="0.25">
      <c r="A29" s="165" t="str">
        <f>PG!$E27</f>
        <v>GIARD</v>
      </c>
      <c r="B29" s="166" t="str">
        <f>PG!$F27</f>
        <v>AUGUSTIN</v>
      </c>
      <c r="C29" s="167" t="str">
        <f>PG!G27</f>
        <v>EAPE</v>
      </c>
      <c r="D29" s="143"/>
      <c r="E29" s="144"/>
      <c r="G29" s="171" t="str">
        <f>EF!$E28</f>
        <v>HARDY</v>
      </c>
      <c r="H29" s="172" t="str">
        <f>EF!$E28</f>
        <v>HARDY</v>
      </c>
      <c r="I29" s="173" t="str">
        <f>EF!$G28</f>
        <v>EAPE</v>
      </c>
      <c r="J29" s="143"/>
      <c r="K29" s="144"/>
      <c r="M29" s="165">
        <f>BG!$A28</f>
        <v>0</v>
      </c>
      <c r="N29" s="166">
        <f>BG!$B28</f>
        <v>0</v>
      </c>
      <c r="O29" s="167">
        <f>BG!$C28</f>
        <v>0</v>
      </c>
      <c r="P29" s="143"/>
      <c r="Q29" s="144"/>
      <c r="S29" s="171">
        <f>BF!$A30</f>
        <v>0</v>
      </c>
      <c r="T29" s="180">
        <f>BF!$B30</f>
        <v>0</v>
      </c>
      <c r="U29" s="180">
        <f>BF!$C30</f>
        <v>0</v>
      </c>
      <c r="V29" s="143"/>
      <c r="W29" s="144"/>
      <c r="Y29" s="165" t="e">
        <f>EG!#REF!</f>
        <v>#REF!</v>
      </c>
      <c r="Z29" s="166" t="e">
        <f>EG!#REF!</f>
        <v>#REF!</v>
      </c>
      <c r="AA29" s="166" t="e">
        <f>EG!#REF!</f>
        <v>#REF!</v>
      </c>
      <c r="AB29" s="143"/>
      <c r="AC29" s="144"/>
      <c r="AE29" s="171" t="e">
        <f>PF.!#REF!</f>
        <v>#REF!</v>
      </c>
      <c r="AF29" s="180" t="e">
        <f>PF.!#REF!</f>
        <v>#REF!</v>
      </c>
      <c r="AG29" s="180" t="e">
        <f>PF.!#REF!</f>
        <v>#REF!</v>
      </c>
      <c r="AH29" s="143"/>
      <c r="AI29" s="144"/>
    </row>
    <row r="30" spans="1:35" s="80" customFormat="1" ht="18.899999999999999" customHeight="1" x14ac:dyDescent="0.25">
      <c r="A30" s="165" t="str">
        <f>PG!$E28</f>
        <v>DE BRITO CORREIA</v>
      </c>
      <c r="B30" s="166" t="str">
        <f>PG!$F28</f>
        <v>CALLEN</v>
      </c>
      <c r="C30" s="167" t="str">
        <f>PG!G28</f>
        <v>EAPE</v>
      </c>
      <c r="D30" s="143"/>
      <c r="E30" s="144"/>
      <c r="G30" s="171" t="str">
        <f>EF!$E29</f>
        <v>MORIN</v>
      </c>
      <c r="H30" s="172" t="str">
        <f>EF!$E29</f>
        <v>MORIN</v>
      </c>
      <c r="I30" s="173" t="str">
        <f>EF!$G29</f>
        <v>CORE</v>
      </c>
      <c r="J30" s="143"/>
      <c r="K30" s="144"/>
      <c r="M30" s="165">
        <f>BG!$A29</f>
        <v>0</v>
      </c>
      <c r="N30" s="166">
        <f>BG!$B29</f>
        <v>0</v>
      </c>
      <c r="O30" s="167">
        <f>BG!$C29</f>
        <v>0</v>
      </c>
      <c r="P30" s="143"/>
      <c r="Q30" s="144"/>
      <c r="S30" s="171">
        <f>BF!$A31</f>
        <v>0</v>
      </c>
      <c r="T30" s="180">
        <f>BF!$B31</f>
        <v>0</v>
      </c>
      <c r="U30" s="180">
        <f>BF!$C31</f>
        <v>0</v>
      </c>
      <c r="V30" s="143"/>
      <c r="W30" s="144"/>
      <c r="Y30" s="165" t="e">
        <f>EG!#REF!</f>
        <v>#REF!</v>
      </c>
      <c r="Z30" s="166" t="e">
        <f>EG!#REF!</f>
        <v>#REF!</v>
      </c>
      <c r="AA30" s="166" t="e">
        <f>EG!#REF!</f>
        <v>#REF!</v>
      </c>
      <c r="AB30" s="143"/>
      <c r="AC30" s="144"/>
      <c r="AE30" s="171" t="e">
        <f>PF.!#REF!</f>
        <v>#REF!</v>
      </c>
      <c r="AF30" s="180" t="e">
        <f>PF.!#REF!</f>
        <v>#REF!</v>
      </c>
      <c r="AG30" s="180" t="e">
        <f>PF.!#REF!</f>
        <v>#REF!</v>
      </c>
      <c r="AH30" s="143"/>
      <c r="AI30" s="144"/>
    </row>
    <row r="31" spans="1:35" s="80" customFormat="1" ht="18.899999999999999" customHeight="1" x14ac:dyDescent="0.25">
      <c r="A31" s="165" t="str">
        <f>PG!$E29</f>
        <v>LOPEZ</v>
      </c>
      <c r="B31" s="166" t="str">
        <f>PG!$F29</f>
        <v>AURELE</v>
      </c>
      <c r="C31" s="167" t="str">
        <f>PG!G29</f>
        <v>SS76</v>
      </c>
      <c r="D31" s="143"/>
      <c r="E31" s="144"/>
      <c r="G31" s="171" t="str">
        <f>EF!$E30</f>
        <v>SEGA</v>
      </c>
      <c r="H31" s="172" t="str">
        <f>EF!$E30</f>
        <v>SEGA</v>
      </c>
      <c r="I31" s="173" t="str">
        <f>EF!$G30</f>
        <v>EAPE</v>
      </c>
      <c r="J31" s="143"/>
      <c r="K31" s="144"/>
      <c r="M31" s="165">
        <f>BG!$A30</f>
        <v>0</v>
      </c>
      <c r="N31" s="166">
        <f>BG!$B30</f>
        <v>0</v>
      </c>
      <c r="O31" s="167">
        <f>BG!$C30</f>
        <v>0</v>
      </c>
      <c r="P31" s="143"/>
      <c r="Q31" s="144"/>
      <c r="S31" s="171">
        <f>BF!$A32</f>
        <v>0</v>
      </c>
      <c r="T31" s="180">
        <f>BF!$B32</f>
        <v>0</v>
      </c>
      <c r="U31" s="180">
        <f>BF!$C32</f>
        <v>0</v>
      </c>
      <c r="V31" s="143"/>
      <c r="W31" s="144"/>
      <c r="Y31" s="165" t="e">
        <f>EG!#REF!</f>
        <v>#REF!</v>
      </c>
      <c r="Z31" s="166" t="e">
        <f>EG!#REF!</f>
        <v>#REF!</v>
      </c>
      <c r="AA31" s="166" t="e">
        <f>EG!#REF!</f>
        <v>#REF!</v>
      </c>
      <c r="AB31" s="143"/>
      <c r="AC31" s="144"/>
      <c r="AE31" s="171" t="e">
        <f>PF.!#REF!</f>
        <v>#REF!</v>
      </c>
      <c r="AF31" s="180" t="e">
        <f>PF.!#REF!</f>
        <v>#REF!</v>
      </c>
      <c r="AG31" s="180" t="e">
        <f>PF.!#REF!</f>
        <v>#REF!</v>
      </c>
      <c r="AH31" s="143"/>
      <c r="AI31" s="144"/>
    </row>
    <row r="32" spans="1:35" s="80" customFormat="1" ht="18.899999999999999" customHeight="1" x14ac:dyDescent="0.25">
      <c r="A32" s="165" t="str">
        <f>PG!$E30</f>
        <v>ROBIN</v>
      </c>
      <c r="B32" s="166" t="str">
        <f>PG!$F30</f>
        <v>ARTHUR</v>
      </c>
      <c r="C32" s="167" t="str">
        <f>PG!G30</f>
        <v>EAPE</v>
      </c>
      <c r="D32" s="143"/>
      <c r="E32" s="144"/>
      <c r="G32" s="171" t="str">
        <f>EF!$E31</f>
        <v>GOMIS LEROUX</v>
      </c>
      <c r="H32" s="172" t="str">
        <f>EF!$E31</f>
        <v>GOMIS LEROUX</v>
      </c>
      <c r="I32" s="173" t="str">
        <f>EF!$G31</f>
        <v>CORE</v>
      </c>
      <c r="J32" s="143"/>
      <c r="K32" s="144"/>
      <c r="M32" s="165">
        <f>BG!$A31</f>
        <v>0</v>
      </c>
      <c r="N32" s="166">
        <f>BG!$B31</f>
        <v>0</v>
      </c>
      <c r="O32" s="167">
        <f>BG!$C31</f>
        <v>0</v>
      </c>
      <c r="P32" s="143"/>
      <c r="Q32" s="144"/>
      <c r="S32" s="171">
        <f>BF!$A33</f>
        <v>0</v>
      </c>
      <c r="T32" s="180">
        <f>BF!$B33</f>
        <v>0</v>
      </c>
      <c r="U32" s="180">
        <f>BF!$C33</f>
        <v>0</v>
      </c>
      <c r="V32" s="143"/>
      <c r="W32" s="144"/>
      <c r="Y32" s="165" t="e">
        <f>EG!#REF!</f>
        <v>#REF!</v>
      </c>
      <c r="Z32" s="166" t="e">
        <f>EG!#REF!</f>
        <v>#REF!</v>
      </c>
      <c r="AA32" s="166" t="e">
        <f>EG!#REF!</f>
        <v>#REF!</v>
      </c>
      <c r="AB32" s="143"/>
      <c r="AC32" s="144"/>
      <c r="AE32" s="171" t="e">
        <f>PF.!#REF!</f>
        <v>#REF!</v>
      </c>
      <c r="AF32" s="180" t="e">
        <f>PF.!#REF!</f>
        <v>#REF!</v>
      </c>
      <c r="AG32" s="180" t="e">
        <f>PF.!#REF!</f>
        <v>#REF!</v>
      </c>
      <c r="AH32" s="143"/>
      <c r="AI32" s="144"/>
    </row>
    <row r="33" spans="1:35" s="80" customFormat="1" ht="18.899999999999999" customHeight="1" x14ac:dyDescent="0.25">
      <c r="A33" s="165" t="str">
        <f>PG!$E31</f>
        <v>DUBOS</v>
      </c>
      <c r="B33" s="166" t="str">
        <f>PG!$F31</f>
        <v>MATHEO</v>
      </c>
      <c r="C33" s="167" t="str">
        <f>PG!G31</f>
        <v>EAPE</v>
      </c>
      <c r="D33" s="143"/>
      <c r="E33" s="144"/>
      <c r="G33" s="171" t="str">
        <f>EF!$E32</f>
        <v>MENDY</v>
      </c>
      <c r="H33" s="172" t="str">
        <f>EF!$E32</f>
        <v>MENDY</v>
      </c>
      <c r="I33" s="173" t="str">
        <f>EF!$G32</f>
        <v>EAPE</v>
      </c>
      <c r="J33" s="143"/>
      <c r="K33" s="144"/>
      <c r="M33" s="165">
        <f>BG!$A32</f>
        <v>0</v>
      </c>
      <c r="N33" s="166">
        <f>BG!$B32</f>
        <v>0</v>
      </c>
      <c r="O33" s="167">
        <f>BG!$C32</f>
        <v>0</v>
      </c>
      <c r="P33" s="143"/>
      <c r="Q33" s="144"/>
      <c r="S33" s="171">
        <f>BF!$A34</f>
        <v>0</v>
      </c>
      <c r="T33" s="180">
        <f>BF!$B34</f>
        <v>0</v>
      </c>
      <c r="U33" s="180">
        <f>BF!$C34</f>
        <v>0</v>
      </c>
      <c r="V33" s="143"/>
      <c r="W33" s="144"/>
      <c r="Y33" s="165" t="e">
        <f>EG!#REF!</f>
        <v>#REF!</v>
      </c>
      <c r="Z33" s="166" t="e">
        <f>EG!#REF!</f>
        <v>#REF!</v>
      </c>
      <c r="AA33" s="166" t="e">
        <f>EG!#REF!</f>
        <v>#REF!</v>
      </c>
      <c r="AB33" s="143"/>
      <c r="AC33" s="144"/>
      <c r="AE33" s="171" t="e">
        <f>PF.!#REF!</f>
        <v>#REF!</v>
      </c>
      <c r="AF33" s="180" t="e">
        <f>PF.!#REF!</f>
        <v>#REF!</v>
      </c>
      <c r="AG33" s="180" t="e">
        <f>PF.!#REF!</f>
        <v>#REF!</v>
      </c>
      <c r="AH33" s="143"/>
      <c r="AI33" s="144"/>
    </row>
    <row r="34" spans="1:35" s="80" customFormat="1" ht="18.899999999999999" customHeight="1" x14ac:dyDescent="0.25">
      <c r="A34" s="165" t="str">
        <f>PG!$E32</f>
        <v>DUCOURTI LAROCHE</v>
      </c>
      <c r="B34" s="166" t="str">
        <f>PG!$F32</f>
        <v>EDWIN</v>
      </c>
      <c r="C34" s="167" t="str">
        <f>PG!G32</f>
        <v>EMSAM</v>
      </c>
      <c r="D34" s="143"/>
      <c r="E34" s="144"/>
      <c r="G34" s="171" t="str">
        <f>EF!$E33</f>
        <v>STALIN</v>
      </c>
      <c r="H34" s="172" t="str">
        <f>EF!$E33</f>
        <v>STALIN</v>
      </c>
      <c r="I34" s="173" t="str">
        <f>EF!$G33</f>
        <v>EAPE</v>
      </c>
      <c r="J34" s="143"/>
      <c r="K34" s="144"/>
      <c r="M34" s="165">
        <f>BG!$A33</f>
        <v>0</v>
      </c>
      <c r="N34" s="166">
        <f>BG!$B33</f>
        <v>0</v>
      </c>
      <c r="O34" s="167">
        <f>BG!$C33</f>
        <v>0</v>
      </c>
      <c r="P34" s="143"/>
      <c r="Q34" s="144"/>
      <c r="S34" s="171">
        <f>BF!$A35</f>
        <v>0</v>
      </c>
      <c r="T34" s="180">
        <f>BF!$B35</f>
        <v>0</v>
      </c>
      <c r="U34" s="180">
        <f>BF!$C35</f>
        <v>0</v>
      </c>
      <c r="V34" s="143"/>
      <c r="W34" s="144"/>
      <c r="Y34" s="165" t="e">
        <f>EG!#REF!</f>
        <v>#REF!</v>
      </c>
      <c r="Z34" s="166" t="e">
        <f>EG!#REF!</f>
        <v>#REF!</v>
      </c>
      <c r="AA34" s="166" t="e">
        <f>EG!#REF!</f>
        <v>#REF!</v>
      </c>
      <c r="AB34" s="143"/>
      <c r="AC34" s="144"/>
      <c r="AE34" s="171" t="e">
        <f>PF.!#REF!</f>
        <v>#REF!</v>
      </c>
      <c r="AF34" s="180" t="e">
        <f>PF.!#REF!</f>
        <v>#REF!</v>
      </c>
      <c r="AG34" s="180" t="e">
        <f>PF.!#REF!</f>
        <v>#REF!</v>
      </c>
      <c r="AH34" s="143"/>
      <c r="AI34" s="144"/>
    </row>
    <row r="35" spans="1:35" s="80" customFormat="1" ht="18.899999999999999" customHeight="1" x14ac:dyDescent="0.25">
      <c r="A35" s="165" t="str">
        <f>PG!$E33</f>
        <v>LEMONNIER</v>
      </c>
      <c r="B35" s="166" t="str">
        <f>PG!$F33</f>
        <v>NOAH</v>
      </c>
      <c r="C35" s="167" t="str">
        <f>PG!G33</f>
        <v>CORE</v>
      </c>
      <c r="D35" s="143"/>
      <c r="E35" s="144"/>
      <c r="G35" s="171" t="e">
        <f>EF!#REF!</f>
        <v>#REF!</v>
      </c>
      <c r="H35" s="172" t="e">
        <f>EF!#REF!</f>
        <v>#REF!</v>
      </c>
      <c r="I35" s="173" t="e">
        <f>EF!#REF!</f>
        <v>#REF!</v>
      </c>
      <c r="J35" s="143"/>
      <c r="K35" s="144"/>
      <c r="M35" s="165">
        <f>BG!$A34</f>
        <v>0</v>
      </c>
      <c r="N35" s="166">
        <f>BG!$B34</f>
        <v>0</v>
      </c>
      <c r="O35" s="167">
        <f>BG!$C34</f>
        <v>0</v>
      </c>
      <c r="P35" s="143"/>
      <c r="Q35" s="144"/>
      <c r="S35" s="171">
        <f>BF!$A36</f>
        <v>0</v>
      </c>
      <c r="T35" s="180">
        <f>BF!$B36</f>
        <v>0</v>
      </c>
      <c r="U35" s="180">
        <f>BF!$C36</f>
        <v>0</v>
      </c>
      <c r="V35" s="143"/>
      <c r="W35" s="144"/>
      <c r="Y35" s="165" t="e">
        <f>EG!#REF!</f>
        <v>#REF!</v>
      </c>
      <c r="Z35" s="166" t="e">
        <f>EG!#REF!</f>
        <v>#REF!</v>
      </c>
      <c r="AA35" s="166" t="e">
        <f>EG!#REF!</f>
        <v>#REF!</v>
      </c>
      <c r="AB35" s="143"/>
      <c r="AC35" s="144"/>
      <c r="AE35" s="171" t="e">
        <f>PF.!#REF!</f>
        <v>#REF!</v>
      </c>
      <c r="AF35" s="180" t="e">
        <f>PF.!#REF!</f>
        <v>#REF!</v>
      </c>
      <c r="AG35" s="180" t="e">
        <f>PF.!#REF!</f>
        <v>#REF!</v>
      </c>
      <c r="AH35" s="143"/>
      <c r="AI35" s="144"/>
    </row>
    <row r="36" spans="1:35" s="80" customFormat="1" ht="18.899999999999999" customHeight="1" x14ac:dyDescent="0.25">
      <c r="A36" s="165" t="str">
        <f>PG!$E34</f>
        <v>PICHOURON</v>
      </c>
      <c r="B36" s="166" t="str">
        <f>PG!$F34</f>
        <v>JEAN</v>
      </c>
      <c r="C36" s="167" t="str">
        <f>PG!G34</f>
        <v>EAPE</v>
      </c>
      <c r="D36" s="143"/>
      <c r="E36" s="144"/>
      <c r="G36" s="171" t="e">
        <f>EF!#REF!</f>
        <v>#REF!</v>
      </c>
      <c r="H36" s="172" t="e">
        <f>EF!#REF!</f>
        <v>#REF!</v>
      </c>
      <c r="I36" s="173" t="e">
        <f>EF!#REF!</f>
        <v>#REF!</v>
      </c>
      <c r="J36" s="143"/>
      <c r="K36" s="144"/>
      <c r="M36" s="165">
        <f>BG!$A35</f>
        <v>0</v>
      </c>
      <c r="N36" s="166">
        <f>BG!$B35</f>
        <v>0</v>
      </c>
      <c r="O36" s="167">
        <f>BG!$C35</f>
        <v>0</v>
      </c>
      <c r="P36" s="143"/>
      <c r="Q36" s="144"/>
      <c r="S36" s="171">
        <f>BF!$A37</f>
        <v>0</v>
      </c>
      <c r="T36" s="180">
        <f>BF!$B37</f>
        <v>0</v>
      </c>
      <c r="U36" s="180">
        <f>BF!$C37</f>
        <v>0</v>
      </c>
      <c r="V36" s="143"/>
      <c r="W36" s="144"/>
      <c r="Y36" s="165" t="e">
        <f>EG!#REF!</f>
        <v>#REF!</v>
      </c>
      <c r="Z36" s="166" t="e">
        <f>EG!#REF!</f>
        <v>#REF!</v>
      </c>
      <c r="AA36" s="166" t="e">
        <f>EG!#REF!</f>
        <v>#REF!</v>
      </c>
      <c r="AB36" s="143"/>
      <c r="AC36" s="144"/>
      <c r="AE36" s="171" t="e">
        <f>PF.!#REF!</f>
        <v>#REF!</v>
      </c>
      <c r="AF36" s="180" t="e">
        <f>PF.!#REF!</f>
        <v>#REF!</v>
      </c>
      <c r="AG36" s="180" t="e">
        <f>PF.!#REF!</f>
        <v>#REF!</v>
      </c>
      <c r="AH36" s="143"/>
      <c r="AI36" s="144"/>
    </row>
    <row r="37" spans="1:35" s="80" customFormat="1" ht="18.899999999999999" customHeight="1" x14ac:dyDescent="0.25">
      <c r="A37" s="165" t="str">
        <f>PG!$E35</f>
        <v>LABONNE</v>
      </c>
      <c r="B37" s="166" t="str">
        <f>PG!$F35</f>
        <v>AUGUSTE</v>
      </c>
      <c r="C37" s="167" t="str">
        <f>PG!G35</f>
        <v>SS76</v>
      </c>
      <c r="D37" s="143"/>
      <c r="E37" s="144"/>
      <c r="G37" s="171" t="e">
        <f>EF!#REF!</f>
        <v>#REF!</v>
      </c>
      <c r="H37" s="172" t="e">
        <f>EF!#REF!</f>
        <v>#REF!</v>
      </c>
      <c r="I37" s="173" t="e">
        <f>EF!#REF!</f>
        <v>#REF!</v>
      </c>
      <c r="J37" s="143"/>
      <c r="K37" s="144"/>
      <c r="M37" s="165">
        <f>BG!$A36</f>
        <v>0</v>
      </c>
      <c r="N37" s="166">
        <f>BG!$B36</f>
        <v>0</v>
      </c>
      <c r="O37" s="167">
        <f>BG!$C36</f>
        <v>0</v>
      </c>
      <c r="P37" s="143"/>
      <c r="Q37" s="144"/>
      <c r="S37" s="171">
        <f>BF!$A38</f>
        <v>0</v>
      </c>
      <c r="T37" s="180">
        <f>BF!$B38</f>
        <v>0</v>
      </c>
      <c r="U37" s="180">
        <f>BF!$C38</f>
        <v>0</v>
      </c>
      <c r="V37" s="143"/>
      <c r="W37" s="144"/>
      <c r="Y37" s="165" t="e">
        <f>EG!#REF!</f>
        <v>#REF!</v>
      </c>
      <c r="Z37" s="166" t="e">
        <f>EG!#REF!</f>
        <v>#REF!</v>
      </c>
      <c r="AA37" s="166" t="e">
        <f>EG!#REF!</f>
        <v>#REF!</v>
      </c>
      <c r="AB37" s="143"/>
      <c r="AC37" s="144"/>
      <c r="AE37" s="171" t="e">
        <f>PF.!#REF!</f>
        <v>#REF!</v>
      </c>
      <c r="AF37" s="180" t="e">
        <f>PF.!#REF!</f>
        <v>#REF!</v>
      </c>
      <c r="AG37" s="180" t="e">
        <f>PF.!#REF!</f>
        <v>#REF!</v>
      </c>
      <c r="AH37" s="143"/>
      <c r="AI37" s="144"/>
    </row>
    <row r="38" spans="1:35" s="80" customFormat="1" ht="18.899999999999999" customHeight="1" x14ac:dyDescent="0.25">
      <c r="A38" s="165" t="str">
        <f>PG!$E36</f>
        <v>EMATI EWANE</v>
      </c>
      <c r="B38" s="166" t="str">
        <f>PG!$F36</f>
        <v>ALAN</v>
      </c>
      <c r="C38" s="167" t="str">
        <f>PG!G36</f>
        <v>SS76</v>
      </c>
      <c r="D38" s="143"/>
      <c r="E38" s="144"/>
      <c r="G38" s="171" t="e">
        <f>EF!#REF!</f>
        <v>#REF!</v>
      </c>
      <c r="H38" s="172" t="e">
        <f>EF!#REF!</f>
        <v>#REF!</v>
      </c>
      <c r="I38" s="173" t="e">
        <f>EF!#REF!</f>
        <v>#REF!</v>
      </c>
      <c r="J38" s="143"/>
      <c r="K38" s="144"/>
      <c r="M38" s="165">
        <f>BG!$A37</f>
        <v>0</v>
      </c>
      <c r="N38" s="166">
        <f>BG!$B37</f>
        <v>0</v>
      </c>
      <c r="O38" s="167">
        <f>BG!$C37</f>
        <v>0</v>
      </c>
      <c r="P38" s="143"/>
      <c r="Q38" s="144"/>
      <c r="S38" s="171">
        <f>BF!$A39</f>
        <v>0</v>
      </c>
      <c r="T38" s="180">
        <f>BF!$B39</f>
        <v>0</v>
      </c>
      <c r="U38" s="180">
        <f>BF!$C39</f>
        <v>0</v>
      </c>
      <c r="V38" s="143"/>
      <c r="W38" s="144"/>
      <c r="Y38" s="165" t="e">
        <f>EG!#REF!</f>
        <v>#REF!</v>
      </c>
      <c r="Z38" s="166" t="e">
        <f>EG!#REF!</f>
        <v>#REF!</v>
      </c>
      <c r="AA38" s="166" t="e">
        <f>EG!#REF!</f>
        <v>#REF!</v>
      </c>
      <c r="AB38" s="143"/>
      <c r="AC38" s="144"/>
      <c r="AE38" s="171" t="e">
        <f>PF.!#REF!</f>
        <v>#REF!</v>
      </c>
      <c r="AF38" s="180" t="e">
        <f>PF.!#REF!</f>
        <v>#REF!</v>
      </c>
      <c r="AG38" s="180" t="e">
        <f>PF.!#REF!</f>
        <v>#REF!</v>
      </c>
      <c r="AH38" s="143"/>
      <c r="AI38" s="144"/>
    </row>
    <row r="39" spans="1:35" s="80" customFormat="1" ht="18.899999999999999" customHeight="1" x14ac:dyDescent="0.25">
      <c r="A39" s="165" t="str">
        <f>PG!$E37</f>
        <v xml:space="preserve">FATAH </v>
      </c>
      <c r="B39" s="166" t="str">
        <f>PG!$F37</f>
        <v>MILAN</v>
      </c>
      <c r="C39" s="167" t="str">
        <f>PG!G37</f>
        <v>CORE</v>
      </c>
      <c r="D39" s="143"/>
      <c r="E39" s="144"/>
      <c r="G39" s="171" t="e">
        <f>EF!#REF!</f>
        <v>#REF!</v>
      </c>
      <c r="H39" s="172" t="e">
        <f>EF!#REF!</f>
        <v>#REF!</v>
      </c>
      <c r="I39" s="173" t="e">
        <f>EF!#REF!</f>
        <v>#REF!</v>
      </c>
      <c r="J39" s="143"/>
      <c r="K39" s="144"/>
      <c r="M39" s="165">
        <f>BG!$A38</f>
        <v>0</v>
      </c>
      <c r="N39" s="166">
        <f>BG!$B38</f>
        <v>0</v>
      </c>
      <c r="O39" s="167">
        <f>BG!$C38</f>
        <v>0</v>
      </c>
      <c r="P39" s="143"/>
      <c r="Q39" s="144"/>
      <c r="S39" s="171">
        <f>BF!$A40</f>
        <v>0</v>
      </c>
      <c r="T39" s="180">
        <f>BF!$B40</f>
        <v>0</v>
      </c>
      <c r="U39" s="180">
        <f>BF!$C40</f>
        <v>0</v>
      </c>
      <c r="V39" s="143"/>
      <c r="W39" s="144"/>
      <c r="Y39" s="165" t="e">
        <f>EG!#REF!</f>
        <v>#REF!</v>
      </c>
      <c r="Z39" s="166" t="e">
        <f>EG!#REF!</f>
        <v>#REF!</v>
      </c>
      <c r="AA39" s="166" t="e">
        <f>EG!#REF!</f>
        <v>#REF!</v>
      </c>
      <c r="AB39" s="143"/>
      <c r="AC39" s="144"/>
      <c r="AE39" s="171" t="e">
        <f>PF.!#REF!</f>
        <v>#REF!</v>
      </c>
      <c r="AF39" s="180" t="e">
        <f>PF.!#REF!</f>
        <v>#REF!</v>
      </c>
      <c r="AG39" s="180" t="e">
        <f>PF.!#REF!</f>
        <v>#REF!</v>
      </c>
      <c r="AH39" s="143"/>
      <c r="AI39" s="144"/>
    </row>
    <row r="40" spans="1:35" s="80" customFormat="1" ht="18.899999999999999" customHeight="1" x14ac:dyDescent="0.25">
      <c r="A40" s="165" t="str">
        <f>PG!$E38</f>
        <v>FESSARD</v>
      </c>
      <c r="B40" s="166" t="str">
        <f>PG!$F38</f>
        <v>OSCAR</v>
      </c>
      <c r="C40" s="167" t="str">
        <f>PG!G38</f>
        <v>EAPE</v>
      </c>
      <c r="D40" s="143"/>
      <c r="E40" s="144"/>
      <c r="G40" s="171" t="e">
        <f>EF!#REF!</f>
        <v>#REF!</v>
      </c>
      <c r="H40" s="172" t="e">
        <f>EF!#REF!</f>
        <v>#REF!</v>
      </c>
      <c r="I40" s="173" t="e">
        <f>EF!#REF!</f>
        <v>#REF!</v>
      </c>
      <c r="J40" s="143"/>
      <c r="K40" s="144"/>
      <c r="M40" s="165">
        <f>BG!$A39</f>
        <v>0</v>
      </c>
      <c r="N40" s="166">
        <f>BG!$B39</f>
        <v>0</v>
      </c>
      <c r="O40" s="167">
        <f>BG!$C39</f>
        <v>0</v>
      </c>
      <c r="P40" s="143"/>
      <c r="Q40" s="144"/>
      <c r="S40" s="171">
        <f>BF!$A41</f>
        <v>0</v>
      </c>
      <c r="T40" s="180">
        <f>BF!$B41</f>
        <v>0</v>
      </c>
      <c r="U40" s="180">
        <f>BF!$C41</f>
        <v>0</v>
      </c>
      <c r="V40" s="143"/>
      <c r="W40" s="144"/>
      <c r="Y40" s="165" t="e">
        <f>EG!#REF!</f>
        <v>#REF!</v>
      </c>
      <c r="Z40" s="166" t="e">
        <f>EG!#REF!</f>
        <v>#REF!</v>
      </c>
      <c r="AA40" s="166" t="e">
        <f>EG!#REF!</f>
        <v>#REF!</v>
      </c>
      <c r="AB40" s="143"/>
      <c r="AC40" s="144"/>
      <c r="AE40" s="171" t="e">
        <f>PF.!#REF!</f>
        <v>#REF!</v>
      </c>
      <c r="AF40" s="180" t="e">
        <f>PF.!#REF!</f>
        <v>#REF!</v>
      </c>
      <c r="AG40" s="180" t="e">
        <f>PF.!#REF!</f>
        <v>#REF!</v>
      </c>
      <c r="AH40" s="143"/>
      <c r="AI40" s="144"/>
    </row>
    <row r="41" spans="1:35" s="80" customFormat="1" ht="18.899999999999999" customHeight="1" x14ac:dyDescent="0.25">
      <c r="A41" s="165" t="str">
        <f>PG!$E39</f>
        <v>FOLLAIN</v>
      </c>
      <c r="B41" s="166" t="str">
        <f>PG!$F39</f>
        <v>VALENTIN</v>
      </c>
      <c r="C41" s="167" t="str">
        <f>PG!G39</f>
        <v>SS76</v>
      </c>
      <c r="D41" s="143"/>
      <c r="E41" s="144"/>
      <c r="G41" s="171" t="e">
        <f>EF!#REF!</f>
        <v>#REF!</v>
      </c>
      <c r="H41" s="172" t="e">
        <f>EF!#REF!</f>
        <v>#REF!</v>
      </c>
      <c r="I41" s="173" t="e">
        <f>EF!#REF!</f>
        <v>#REF!</v>
      </c>
      <c r="J41" s="143"/>
      <c r="K41" s="144"/>
      <c r="M41" s="165">
        <f>BG!$A40</f>
        <v>0</v>
      </c>
      <c r="N41" s="166">
        <f>BG!$B40</f>
        <v>0</v>
      </c>
      <c r="O41" s="167">
        <f>BG!$C40</f>
        <v>0</v>
      </c>
      <c r="P41" s="143"/>
      <c r="Q41" s="144"/>
      <c r="S41" s="171">
        <f>BF!$A42</f>
        <v>0</v>
      </c>
      <c r="T41" s="180">
        <f>BF!$B42</f>
        <v>0</v>
      </c>
      <c r="U41" s="180">
        <f>BF!$C42</f>
        <v>0</v>
      </c>
      <c r="V41" s="143"/>
      <c r="W41" s="144"/>
      <c r="Y41" s="165" t="e">
        <f>EG!#REF!</f>
        <v>#REF!</v>
      </c>
      <c r="Z41" s="166" t="e">
        <f>EG!#REF!</f>
        <v>#REF!</v>
      </c>
      <c r="AA41" s="166" t="e">
        <f>EG!#REF!</f>
        <v>#REF!</v>
      </c>
      <c r="AB41" s="143"/>
      <c r="AC41" s="144"/>
      <c r="AE41" s="171" t="e">
        <f>PF.!#REF!</f>
        <v>#REF!</v>
      </c>
      <c r="AF41" s="180" t="e">
        <f>PF.!#REF!</f>
        <v>#REF!</v>
      </c>
      <c r="AG41" s="180" t="e">
        <f>PF.!#REF!</f>
        <v>#REF!</v>
      </c>
      <c r="AH41" s="143"/>
      <c r="AI41" s="144"/>
    </row>
    <row r="42" spans="1:35" s="80" customFormat="1" ht="18.899999999999999" customHeight="1" x14ac:dyDescent="0.25">
      <c r="A42" s="165" t="str">
        <f>PG!$E40</f>
        <v>GAUDRY</v>
      </c>
      <c r="B42" s="166" t="str">
        <f>PG!$F40</f>
        <v>MAXENCE</v>
      </c>
      <c r="C42" s="167" t="str">
        <f>PG!G40</f>
        <v>EAPE</v>
      </c>
      <c r="D42" s="143"/>
      <c r="E42" s="144"/>
      <c r="G42" s="171" t="e">
        <f>EF!#REF!</f>
        <v>#REF!</v>
      </c>
      <c r="H42" s="172" t="e">
        <f>EF!#REF!</f>
        <v>#REF!</v>
      </c>
      <c r="I42" s="173" t="e">
        <f>EF!#REF!</f>
        <v>#REF!</v>
      </c>
      <c r="J42" s="143"/>
      <c r="K42" s="144"/>
      <c r="M42" s="165">
        <f>BG!$A41</f>
        <v>0</v>
      </c>
      <c r="N42" s="166">
        <f>BG!$B41</f>
        <v>0</v>
      </c>
      <c r="O42" s="167">
        <f>BG!$C41</f>
        <v>0</v>
      </c>
      <c r="P42" s="143"/>
      <c r="Q42" s="144"/>
      <c r="S42" s="171">
        <f>BF!$A43</f>
        <v>0</v>
      </c>
      <c r="T42" s="180">
        <f>BF!$B43</f>
        <v>0</v>
      </c>
      <c r="U42" s="180">
        <f>BF!$C43</f>
        <v>0</v>
      </c>
      <c r="V42" s="143"/>
      <c r="W42" s="144"/>
      <c r="Y42" s="165" t="e">
        <f>EG!#REF!</f>
        <v>#REF!</v>
      </c>
      <c r="Z42" s="166" t="e">
        <f>EG!#REF!</f>
        <v>#REF!</v>
      </c>
      <c r="AA42" s="166" t="e">
        <f>EG!#REF!</f>
        <v>#REF!</v>
      </c>
      <c r="AB42" s="143"/>
      <c r="AC42" s="144"/>
      <c r="AE42" s="171" t="e">
        <f>PF.!#REF!</f>
        <v>#REF!</v>
      </c>
      <c r="AF42" s="180" t="e">
        <f>PF.!#REF!</f>
        <v>#REF!</v>
      </c>
      <c r="AG42" s="180" t="e">
        <f>PF.!#REF!</f>
        <v>#REF!</v>
      </c>
      <c r="AH42" s="143"/>
      <c r="AI42" s="144"/>
    </row>
    <row r="43" spans="1:35" s="80" customFormat="1" ht="18.899999999999999" customHeight="1" x14ac:dyDescent="0.25">
      <c r="A43" s="165" t="str">
        <f>PG!$E41</f>
        <v>BICHEUX</v>
      </c>
      <c r="B43" s="166" t="str">
        <f>PG!$F41</f>
        <v>HUGO</v>
      </c>
      <c r="C43" s="167" t="str">
        <f>PG!G41</f>
        <v>CORE</v>
      </c>
      <c r="D43" s="143"/>
      <c r="E43" s="144"/>
      <c r="G43" s="171" t="e">
        <f>EF!#REF!</f>
        <v>#REF!</v>
      </c>
      <c r="H43" s="172" t="e">
        <f>EF!#REF!</f>
        <v>#REF!</v>
      </c>
      <c r="I43" s="173" t="e">
        <f>EF!#REF!</f>
        <v>#REF!</v>
      </c>
      <c r="J43" s="143"/>
      <c r="K43" s="144"/>
      <c r="M43" s="165">
        <f>BG!$A42</f>
        <v>0</v>
      </c>
      <c r="N43" s="166">
        <f>BG!$B42</f>
        <v>0</v>
      </c>
      <c r="O43" s="167">
        <f>BG!$C42</f>
        <v>0</v>
      </c>
      <c r="P43" s="143"/>
      <c r="Q43" s="144"/>
      <c r="S43" s="171">
        <f>BF!$A44</f>
        <v>0</v>
      </c>
      <c r="T43" s="180">
        <f>BF!$B44</f>
        <v>0</v>
      </c>
      <c r="U43" s="180">
        <f>BF!$C44</f>
        <v>0</v>
      </c>
      <c r="V43" s="143"/>
      <c r="W43" s="144"/>
      <c r="Y43" s="165" t="e">
        <f>EG!#REF!</f>
        <v>#REF!</v>
      </c>
      <c r="Z43" s="166" t="e">
        <f>EG!#REF!</f>
        <v>#REF!</v>
      </c>
      <c r="AA43" s="166" t="e">
        <f>EG!#REF!</f>
        <v>#REF!</v>
      </c>
      <c r="AB43" s="143"/>
      <c r="AC43" s="144"/>
      <c r="AE43" s="171" t="e">
        <f>PF.!#REF!</f>
        <v>#REF!</v>
      </c>
      <c r="AF43" s="180" t="e">
        <f>PF.!#REF!</f>
        <v>#REF!</v>
      </c>
      <c r="AG43" s="180" t="e">
        <f>PF.!#REF!</f>
        <v>#REF!</v>
      </c>
      <c r="AH43" s="143"/>
      <c r="AI43" s="144"/>
    </row>
    <row r="44" spans="1:35" s="80" customFormat="1" ht="18.899999999999999" customHeight="1" x14ac:dyDescent="0.25">
      <c r="A44" s="165" t="str">
        <f>PG!$E42</f>
        <v>GERNIGON</v>
      </c>
      <c r="B44" s="166" t="str">
        <f>PG!$F42</f>
        <v>SOREN</v>
      </c>
      <c r="C44" s="167" t="str">
        <f>PG!G42</f>
        <v>EAPE</v>
      </c>
      <c r="D44" s="143"/>
      <c r="E44" s="144"/>
      <c r="G44" s="171" t="e">
        <f>EF!#REF!</f>
        <v>#REF!</v>
      </c>
      <c r="H44" s="172" t="e">
        <f>EF!#REF!</f>
        <v>#REF!</v>
      </c>
      <c r="I44" s="173" t="e">
        <f>EF!#REF!</f>
        <v>#REF!</v>
      </c>
      <c r="J44" s="143"/>
      <c r="K44" s="144"/>
      <c r="M44" s="165">
        <f>BG!$A43</f>
        <v>0</v>
      </c>
      <c r="N44" s="166">
        <f>BG!$B43</f>
        <v>0</v>
      </c>
      <c r="O44" s="167">
        <f>BG!$C43</f>
        <v>0</v>
      </c>
      <c r="P44" s="143"/>
      <c r="Q44" s="144"/>
      <c r="S44" s="171">
        <f>BF!$A45</f>
        <v>0</v>
      </c>
      <c r="T44" s="180">
        <f>BF!$B45</f>
        <v>0</v>
      </c>
      <c r="U44" s="180">
        <f>BF!$C45</f>
        <v>0</v>
      </c>
      <c r="V44" s="143"/>
      <c r="W44" s="144"/>
      <c r="Y44" s="165" t="e">
        <f>EG!#REF!</f>
        <v>#REF!</v>
      </c>
      <c r="Z44" s="166" t="e">
        <f>EG!#REF!</f>
        <v>#REF!</v>
      </c>
      <c r="AA44" s="166" t="e">
        <f>EG!#REF!</f>
        <v>#REF!</v>
      </c>
      <c r="AB44" s="143"/>
      <c r="AC44" s="144"/>
      <c r="AE44" s="171" t="e">
        <f>PF.!#REF!</f>
        <v>#REF!</v>
      </c>
      <c r="AF44" s="180" t="e">
        <f>PF.!#REF!</f>
        <v>#REF!</v>
      </c>
      <c r="AG44" s="180" t="e">
        <f>PF.!#REF!</f>
        <v>#REF!</v>
      </c>
      <c r="AH44" s="143"/>
      <c r="AI44" s="144"/>
    </row>
    <row r="45" spans="1:35" s="80" customFormat="1" ht="18.899999999999999" customHeight="1" x14ac:dyDescent="0.25">
      <c r="A45" s="165" t="str">
        <f>PG!$E43</f>
        <v xml:space="preserve">RICHARC-LECLERC </v>
      </c>
      <c r="B45" s="166" t="str">
        <f>PG!$F43</f>
        <v>CAMILLE</v>
      </c>
      <c r="C45" s="167" t="str">
        <f>PG!G43</f>
        <v>CORE</v>
      </c>
      <c r="D45" s="143"/>
      <c r="E45" s="144"/>
      <c r="G45" s="171" t="e">
        <f>EF!#REF!</f>
        <v>#REF!</v>
      </c>
      <c r="H45" s="172" t="e">
        <f>EF!#REF!</f>
        <v>#REF!</v>
      </c>
      <c r="I45" s="173" t="e">
        <f>EF!#REF!</f>
        <v>#REF!</v>
      </c>
      <c r="J45" s="143"/>
      <c r="K45" s="144"/>
      <c r="M45" s="165">
        <f>BG!$A44</f>
        <v>0</v>
      </c>
      <c r="N45" s="166">
        <f>BG!$B44</f>
        <v>0</v>
      </c>
      <c r="O45" s="167">
        <f>BG!$C44</f>
        <v>0</v>
      </c>
      <c r="P45" s="143"/>
      <c r="Q45" s="144"/>
      <c r="S45" s="171">
        <f>BF!$A46</f>
        <v>0</v>
      </c>
      <c r="T45" s="180">
        <f>BF!$B46</f>
        <v>0</v>
      </c>
      <c r="U45" s="180">
        <f>BF!$C46</f>
        <v>0</v>
      </c>
      <c r="V45" s="143"/>
      <c r="W45" s="144"/>
      <c r="Y45" s="165" t="e">
        <f>EG!#REF!</f>
        <v>#REF!</v>
      </c>
      <c r="Z45" s="166" t="e">
        <f>EG!#REF!</f>
        <v>#REF!</v>
      </c>
      <c r="AA45" s="166" t="e">
        <f>EG!#REF!</f>
        <v>#REF!</v>
      </c>
      <c r="AB45" s="143"/>
      <c r="AC45" s="144"/>
      <c r="AE45" s="171" t="e">
        <f>PF.!#REF!</f>
        <v>#REF!</v>
      </c>
      <c r="AF45" s="180" t="e">
        <f>PF.!#REF!</f>
        <v>#REF!</v>
      </c>
      <c r="AG45" s="180" t="e">
        <f>PF.!#REF!</f>
        <v>#REF!</v>
      </c>
      <c r="AH45" s="143"/>
      <c r="AI45" s="144"/>
    </row>
    <row r="46" spans="1:35" s="80" customFormat="1" ht="18.899999999999999" customHeight="1" x14ac:dyDescent="0.25">
      <c r="A46" s="165" t="str">
        <f>PG!$E44</f>
        <v>GONCALVES RAMOS</v>
      </c>
      <c r="B46" s="166" t="str">
        <f>PG!$F44</f>
        <v>ADRIANO</v>
      </c>
      <c r="C46" s="167" t="str">
        <f>PG!G44</f>
        <v>SS76</v>
      </c>
      <c r="D46" s="143"/>
      <c r="E46" s="144"/>
      <c r="G46" s="171" t="e">
        <f>EF!#REF!</f>
        <v>#REF!</v>
      </c>
      <c r="H46" s="172" t="e">
        <f>EF!#REF!</f>
        <v>#REF!</v>
      </c>
      <c r="I46" s="173" t="e">
        <f>EF!#REF!</f>
        <v>#REF!</v>
      </c>
      <c r="J46" s="143"/>
      <c r="K46" s="144"/>
      <c r="M46" s="165">
        <f>BG!$A45</f>
        <v>0</v>
      </c>
      <c r="N46" s="166">
        <f>BG!$B45</f>
        <v>0</v>
      </c>
      <c r="O46" s="167">
        <f>BG!$C45</f>
        <v>0</v>
      </c>
      <c r="P46" s="143"/>
      <c r="Q46" s="144"/>
      <c r="S46" s="171">
        <f>BF!$A47</f>
        <v>0</v>
      </c>
      <c r="T46" s="180">
        <f>BF!$B47</f>
        <v>0</v>
      </c>
      <c r="U46" s="180">
        <f>BF!$C47</f>
        <v>0</v>
      </c>
      <c r="V46" s="143"/>
      <c r="W46" s="144"/>
      <c r="Y46" s="165" t="e">
        <f>EG!#REF!</f>
        <v>#REF!</v>
      </c>
      <c r="Z46" s="166" t="e">
        <f>EG!#REF!</f>
        <v>#REF!</v>
      </c>
      <c r="AA46" s="166" t="e">
        <f>EG!#REF!</f>
        <v>#REF!</v>
      </c>
      <c r="AB46" s="143"/>
      <c r="AC46" s="144"/>
      <c r="AE46" s="171" t="e">
        <f>PF.!#REF!</f>
        <v>#REF!</v>
      </c>
      <c r="AF46" s="180" t="e">
        <f>PF.!#REF!</f>
        <v>#REF!</v>
      </c>
      <c r="AG46" s="180" t="e">
        <f>PF.!#REF!</f>
        <v>#REF!</v>
      </c>
      <c r="AH46" s="143"/>
      <c r="AI46" s="144"/>
    </row>
    <row r="47" spans="1:35" s="80" customFormat="1" ht="18.899999999999999" customHeight="1" x14ac:dyDescent="0.25">
      <c r="A47" s="165" t="str">
        <f>PG!$E45</f>
        <v>DUMARCHE</v>
      </c>
      <c r="B47" s="166" t="str">
        <f>PG!$F45</f>
        <v>MARTIN</v>
      </c>
      <c r="C47" s="167" t="str">
        <f>PG!G45</f>
        <v>EAPE</v>
      </c>
      <c r="D47" s="143"/>
      <c r="E47" s="144"/>
      <c r="G47" s="171" t="e">
        <f>EF!#REF!</f>
        <v>#REF!</v>
      </c>
      <c r="H47" s="172" t="e">
        <f>EF!#REF!</f>
        <v>#REF!</v>
      </c>
      <c r="I47" s="173" t="e">
        <f>EF!#REF!</f>
        <v>#REF!</v>
      </c>
      <c r="J47" s="143"/>
      <c r="K47" s="144"/>
      <c r="M47" s="165">
        <f>BG!$A46</f>
        <v>0</v>
      </c>
      <c r="N47" s="166">
        <f>BG!$B46</f>
        <v>0</v>
      </c>
      <c r="O47" s="167">
        <f>BG!$C46</f>
        <v>0</v>
      </c>
      <c r="P47" s="143"/>
      <c r="Q47" s="144"/>
      <c r="S47" s="171">
        <f>BF!$A48</f>
        <v>0</v>
      </c>
      <c r="T47" s="180">
        <f>BF!$B48</f>
        <v>0</v>
      </c>
      <c r="U47" s="180">
        <f>BF!$C48</f>
        <v>0</v>
      </c>
      <c r="V47" s="143"/>
      <c r="W47" s="144"/>
      <c r="Y47" s="165" t="e">
        <f>EG!#REF!</f>
        <v>#REF!</v>
      </c>
      <c r="Z47" s="166" t="e">
        <f>EG!#REF!</f>
        <v>#REF!</v>
      </c>
      <c r="AA47" s="166" t="e">
        <f>EG!#REF!</f>
        <v>#REF!</v>
      </c>
      <c r="AB47" s="143"/>
      <c r="AC47" s="144"/>
      <c r="AE47" s="171" t="e">
        <f>PF.!#REF!</f>
        <v>#REF!</v>
      </c>
      <c r="AF47" s="180" t="e">
        <f>PF.!#REF!</f>
        <v>#REF!</v>
      </c>
      <c r="AG47" s="180" t="e">
        <f>PF.!#REF!</f>
        <v>#REF!</v>
      </c>
      <c r="AH47" s="143"/>
      <c r="AI47" s="144"/>
    </row>
    <row r="48" spans="1:35" s="80" customFormat="1" ht="18.899999999999999" customHeight="1" x14ac:dyDescent="0.25">
      <c r="A48" s="165" t="str">
        <f>PG!$E46</f>
        <v>GOUAS</v>
      </c>
      <c r="B48" s="166" t="str">
        <f>PG!$F46</f>
        <v>HUGO</v>
      </c>
      <c r="C48" s="167" t="str">
        <f>PG!G46</f>
        <v>CORE</v>
      </c>
      <c r="D48" s="143"/>
      <c r="E48" s="144"/>
      <c r="G48" s="171" t="e">
        <f>EF!#REF!</f>
        <v>#REF!</v>
      </c>
      <c r="H48" s="172" t="e">
        <f>EF!#REF!</f>
        <v>#REF!</v>
      </c>
      <c r="I48" s="173" t="e">
        <f>EF!#REF!</f>
        <v>#REF!</v>
      </c>
      <c r="J48" s="143"/>
      <c r="K48" s="144"/>
      <c r="M48" s="165">
        <f>BG!$A47</f>
        <v>0</v>
      </c>
      <c r="N48" s="166">
        <f>BG!$B47</f>
        <v>0</v>
      </c>
      <c r="O48" s="167">
        <f>BG!$C47</f>
        <v>0</v>
      </c>
      <c r="P48" s="143"/>
      <c r="Q48" s="144"/>
      <c r="S48" s="171">
        <f>BF!$A49</f>
        <v>0</v>
      </c>
      <c r="T48" s="180">
        <f>BF!$B49</f>
        <v>0</v>
      </c>
      <c r="U48" s="180">
        <f>BF!$C49</f>
        <v>0</v>
      </c>
      <c r="V48" s="143"/>
      <c r="W48" s="144"/>
      <c r="Y48" s="165" t="e">
        <f>EG!#REF!</f>
        <v>#REF!</v>
      </c>
      <c r="Z48" s="166" t="e">
        <f>EG!#REF!</f>
        <v>#REF!</v>
      </c>
      <c r="AA48" s="166" t="e">
        <f>EG!#REF!</f>
        <v>#REF!</v>
      </c>
      <c r="AB48" s="143"/>
      <c r="AC48" s="144"/>
      <c r="AE48" s="171" t="e">
        <f>PF.!#REF!</f>
        <v>#REF!</v>
      </c>
      <c r="AF48" s="180" t="e">
        <f>PF.!#REF!</f>
        <v>#REF!</v>
      </c>
      <c r="AG48" s="180" t="e">
        <f>PF.!#REF!</f>
        <v>#REF!</v>
      </c>
      <c r="AH48" s="143"/>
      <c r="AI48" s="144"/>
    </row>
    <row r="49" spans="1:35" s="80" customFormat="1" ht="18.899999999999999" customHeight="1" x14ac:dyDescent="0.25">
      <c r="A49" s="165" t="str">
        <f>PG!$E61</f>
        <v>LORBOIS FOURRE</v>
      </c>
      <c r="B49" s="166" t="str">
        <f>PG!$F61</f>
        <v>ABEL</v>
      </c>
      <c r="C49" s="167" t="str">
        <f>PG!G61</f>
        <v>EMSAM</v>
      </c>
      <c r="D49" s="143"/>
      <c r="E49" s="144"/>
      <c r="G49" s="171" t="e">
        <f>EF!#REF!</f>
        <v>#REF!</v>
      </c>
      <c r="H49" s="172" t="e">
        <f>EF!#REF!</f>
        <v>#REF!</v>
      </c>
      <c r="I49" s="173" t="e">
        <f>EF!#REF!</f>
        <v>#REF!</v>
      </c>
      <c r="J49" s="143"/>
      <c r="K49" s="144"/>
      <c r="M49" s="165">
        <f>BG!$A48</f>
        <v>0</v>
      </c>
      <c r="N49" s="166">
        <f>BG!$B48</f>
        <v>0</v>
      </c>
      <c r="O49" s="167">
        <f>BG!$C48</f>
        <v>0</v>
      </c>
      <c r="P49" s="143"/>
      <c r="Q49" s="144"/>
      <c r="S49" s="171">
        <f>BF!$A50</f>
        <v>0</v>
      </c>
      <c r="T49" s="180">
        <f>BF!$B50</f>
        <v>0</v>
      </c>
      <c r="U49" s="180">
        <f>BF!$C50</f>
        <v>0</v>
      </c>
      <c r="V49" s="143"/>
      <c r="W49" s="144"/>
      <c r="Y49" s="165" t="e">
        <f>EG!#REF!</f>
        <v>#REF!</v>
      </c>
      <c r="Z49" s="166" t="e">
        <f>EG!#REF!</f>
        <v>#REF!</v>
      </c>
      <c r="AA49" s="166" t="e">
        <f>EG!#REF!</f>
        <v>#REF!</v>
      </c>
      <c r="AB49" s="143"/>
      <c r="AC49" s="144"/>
      <c r="AE49" s="171" t="e">
        <f>PF.!#REF!</f>
        <v>#REF!</v>
      </c>
      <c r="AF49" s="180" t="e">
        <f>PF.!#REF!</f>
        <v>#REF!</v>
      </c>
      <c r="AG49" s="180" t="e">
        <f>PF.!#REF!</f>
        <v>#REF!</v>
      </c>
      <c r="AH49" s="143"/>
      <c r="AI49" s="144"/>
    </row>
    <row r="50" spans="1:35" s="80" customFormat="1" ht="18.899999999999999" customHeight="1" x14ac:dyDescent="0.25">
      <c r="A50" s="165" t="str">
        <f>PG!$E62</f>
        <v>LOUHOHO</v>
      </c>
      <c r="B50" s="166" t="str">
        <f>PG!$F62</f>
        <v>NOA</v>
      </c>
      <c r="C50" s="167" t="str">
        <f>PG!G62</f>
        <v>EAPE</v>
      </c>
      <c r="D50" s="143"/>
      <c r="E50" s="144"/>
      <c r="G50" s="171" t="e">
        <f>EF!#REF!</f>
        <v>#REF!</v>
      </c>
      <c r="H50" s="172" t="e">
        <f>EF!#REF!</f>
        <v>#REF!</v>
      </c>
      <c r="I50" s="173" t="e">
        <f>EF!#REF!</f>
        <v>#REF!</v>
      </c>
      <c r="J50" s="143"/>
      <c r="K50" s="144"/>
      <c r="M50" s="165">
        <f>BG!$A49</f>
        <v>0</v>
      </c>
      <c r="N50" s="166">
        <f>BG!$B49</f>
        <v>0</v>
      </c>
      <c r="O50" s="167">
        <f>BG!$C49</f>
        <v>0</v>
      </c>
      <c r="P50" s="143"/>
      <c r="Q50" s="144"/>
      <c r="S50" s="171">
        <f>BF!$A51</f>
        <v>0</v>
      </c>
      <c r="T50" s="180">
        <f>BF!$B51</f>
        <v>0</v>
      </c>
      <c r="U50" s="180">
        <f>BF!$C51</f>
        <v>0</v>
      </c>
      <c r="V50" s="143"/>
      <c r="W50" s="144"/>
      <c r="Y50" s="165" t="e">
        <f>EG!#REF!</f>
        <v>#REF!</v>
      </c>
      <c r="Z50" s="166" t="e">
        <f>EG!#REF!</f>
        <v>#REF!</v>
      </c>
      <c r="AA50" s="166" t="e">
        <f>EG!#REF!</f>
        <v>#REF!</v>
      </c>
      <c r="AB50" s="143"/>
      <c r="AC50" s="144"/>
      <c r="AE50" s="171" t="e">
        <f>PF.!#REF!</f>
        <v>#REF!</v>
      </c>
      <c r="AF50" s="180" t="e">
        <f>PF.!#REF!</f>
        <v>#REF!</v>
      </c>
      <c r="AG50" s="180" t="e">
        <f>PF.!#REF!</f>
        <v>#REF!</v>
      </c>
      <c r="AH50" s="143"/>
      <c r="AI50" s="144"/>
    </row>
    <row r="51" spans="1:35" s="80" customFormat="1" ht="18.899999999999999" customHeight="1" x14ac:dyDescent="0.25">
      <c r="A51" s="165" t="str">
        <f>PG!$E63</f>
        <v>MAHLA</v>
      </c>
      <c r="B51" s="166" t="str">
        <f>PG!$F63</f>
        <v>CHAMSEDDINE</v>
      </c>
      <c r="C51" s="167" t="str">
        <f>PG!G63</f>
        <v>SS76</v>
      </c>
      <c r="D51" s="143"/>
      <c r="E51" s="144"/>
      <c r="G51" s="171" t="e">
        <f>EF!#REF!</f>
        <v>#REF!</v>
      </c>
      <c r="H51" s="172" t="e">
        <f>EF!#REF!</f>
        <v>#REF!</v>
      </c>
      <c r="I51" s="173" t="e">
        <f>EF!#REF!</f>
        <v>#REF!</v>
      </c>
      <c r="J51" s="143"/>
      <c r="K51" s="144"/>
      <c r="M51" s="165">
        <f>BG!$A50</f>
        <v>0</v>
      </c>
      <c r="N51" s="166">
        <f>BG!$B50</f>
        <v>0</v>
      </c>
      <c r="O51" s="167">
        <f>BG!$C50</f>
        <v>0</v>
      </c>
      <c r="P51" s="143"/>
      <c r="Q51" s="144"/>
      <c r="S51" s="171">
        <f>BF!$A52</f>
        <v>0</v>
      </c>
      <c r="T51" s="180">
        <f>BF!$B52</f>
        <v>0</v>
      </c>
      <c r="U51" s="180">
        <f>BF!$C52</f>
        <v>0</v>
      </c>
      <c r="V51" s="143"/>
      <c r="W51" s="144"/>
      <c r="Y51" s="165" t="e">
        <f>EG!#REF!</f>
        <v>#REF!</v>
      </c>
      <c r="Z51" s="166" t="e">
        <f>EG!#REF!</f>
        <v>#REF!</v>
      </c>
      <c r="AA51" s="166" t="e">
        <f>EG!#REF!</f>
        <v>#REF!</v>
      </c>
      <c r="AB51" s="143"/>
      <c r="AC51" s="144"/>
      <c r="AE51" s="171" t="e">
        <f>PF.!#REF!</f>
        <v>#REF!</v>
      </c>
      <c r="AF51" s="180" t="e">
        <f>PF.!#REF!</f>
        <v>#REF!</v>
      </c>
      <c r="AG51" s="180" t="e">
        <f>PF.!#REF!</f>
        <v>#REF!</v>
      </c>
      <c r="AH51" s="143"/>
      <c r="AI51" s="144"/>
    </row>
    <row r="52" spans="1:35" s="80" customFormat="1" ht="18.899999999999999" customHeight="1" x14ac:dyDescent="0.25">
      <c r="A52" s="165" t="str">
        <f>PG!$E64</f>
        <v>MARTEL</v>
      </c>
      <c r="B52" s="166" t="str">
        <f>PG!$F64</f>
        <v>AARON</v>
      </c>
      <c r="C52" s="167" t="str">
        <f>PG!G64</f>
        <v>EAPE</v>
      </c>
      <c r="D52" s="143"/>
      <c r="E52" s="144"/>
      <c r="G52" s="171" t="e">
        <f>EF!#REF!</f>
        <v>#REF!</v>
      </c>
      <c r="H52" s="172" t="e">
        <f>EF!#REF!</f>
        <v>#REF!</v>
      </c>
      <c r="I52" s="173" t="e">
        <f>EF!#REF!</f>
        <v>#REF!</v>
      </c>
      <c r="J52" s="143"/>
      <c r="K52" s="144"/>
      <c r="M52" s="165">
        <f>BG!$A51</f>
        <v>0</v>
      </c>
      <c r="N52" s="166">
        <f>BG!$B51</f>
        <v>0</v>
      </c>
      <c r="O52" s="167">
        <f>BG!$C51</f>
        <v>0</v>
      </c>
      <c r="P52" s="143"/>
      <c r="Q52" s="144"/>
      <c r="S52" s="171">
        <f>BF!$A53</f>
        <v>0</v>
      </c>
      <c r="T52" s="180">
        <f>BF!$B53</f>
        <v>0</v>
      </c>
      <c r="U52" s="180">
        <f>BF!$C53</f>
        <v>0</v>
      </c>
      <c r="V52" s="143"/>
      <c r="W52" s="144"/>
      <c r="Y52" s="165" t="e">
        <f>EG!#REF!</f>
        <v>#REF!</v>
      </c>
      <c r="Z52" s="166" t="e">
        <f>EG!#REF!</f>
        <v>#REF!</v>
      </c>
      <c r="AA52" s="166" t="e">
        <f>EG!#REF!</f>
        <v>#REF!</v>
      </c>
      <c r="AB52" s="143"/>
      <c r="AC52" s="144"/>
      <c r="AE52" s="171" t="e">
        <f>PF.!#REF!</f>
        <v>#REF!</v>
      </c>
      <c r="AF52" s="180" t="e">
        <f>PF.!#REF!</f>
        <v>#REF!</v>
      </c>
      <c r="AG52" s="180" t="e">
        <f>PF.!#REF!</f>
        <v>#REF!</v>
      </c>
      <c r="AH52" s="143"/>
      <c r="AI52" s="144"/>
    </row>
    <row r="53" spans="1:35" s="80" customFormat="1" ht="18.899999999999999" customHeight="1" x14ac:dyDescent="0.25">
      <c r="A53" s="165" t="str">
        <f>PG!$E65</f>
        <v>MAUBOUSSIN</v>
      </c>
      <c r="B53" s="166" t="str">
        <f>PG!$F65</f>
        <v>CLEMENT</v>
      </c>
      <c r="C53" s="167" t="str">
        <f>PG!G65</f>
        <v>CORE</v>
      </c>
      <c r="D53" s="143"/>
      <c r="E53" s="144"/>
      <c r="G53" s="171" t="e">
        <f>EF!#REF!</f>
        <v>#REF!</v>
      </c>
      <c r="H53" s="172" t="e">
        <f>EF!#REF!</f>
        <v>#REF!</v>
      </c>
      <c r="I53" s="173" t="e">
        <f>EF!#REF!</f>
        <v>#REF!</v>
      </c>
      <c r="J53" s="143"/>
      <c r="K53" s="144"/>
      <c r="M53" s="165">
        <f>BG!$A52</f>
        <v>0</v>
      </c>
      <c r="N53" s="166">
        <f>BG!$B52</f>
        <v>0</v>
      </c>
      <c r="O53" s="167">
        <f>BG!$C52</f>
        <v>0</v>
      </c>
      <c r="P53" s="143"/>
      <c r="Q53" s="144"/>
      <c r="S53" s="171">
        <f>BF!$A54</f>
        <v>0</v>
      </c>
      <c r="T53" s="180">
        <f>BF!$B54</f>
        <v>0</v>
      </c>
      <c r="U53" s="180">
        <f>BF!$C54</f>
        <v>0</v>
      </c>
      <c r="V53" s="143"/>
      <c r="W53" s="144"/>
      <c r="Y53" s="165" t="e">
        <f>EG!#REF!</f>
        <v>#REF!</v>
      </c>
      <c r="Z53" s="166" t="e">
        <f>EG!#REF!</f>
        <v>#REF!</v>
      </c>
      <c r="AA53" s="166" t="e">
        <f>EG!#REF!</f>
        <v>#REF!</v>
      </c>
      <c r="AB53" s="143"/>
      <c r="AC53" s="144"/>
      <c r="AE53" s="171" t="e">
        <f>PF.!#REF!</f>
        <v>#REF!</v>
      </c>
      <c r="AF53" s="180" t="e">
        <f>PF.!#REF!</f>
        <v>#REF!</v>
      </c>
      <c r="AG53" s="180" t="e">
        <f>PF.!#REF!</f>
        <v>#REF!</v>
      </c>
      <c r="AH53" s="143"/>
      <c r="AI53" s="144"/>
    </row>
    <row r="54" spans="1:35" s="80" customFormat="1" ht="18.899999999999999" customHeight="1" x14ac:dyDescent="0.25">
      <c r="A54" s="165" t="str">
        <f>PG!$E66</f>
        <v>MENDONCA</v>
      </c>
      <c r="B54" s="166" t="str">
        <f>PG!$F66</f>
        <v>TIAGO</v>
      </c>
      <c r="C54" s="167" t="str">
        <f>PG!G66</f>
        <v>EAPE</v>
      </c>
      <c r="D54" s="143"/>
      <c r="E54" s="144"/>
      <c r="G54" s="171" t="e">
        <f>EF!#REF!</f>
        <v>#REF!</v>
      </c>
      <c r="H54" s="172" t="e">
        <f>EF!#REF!</f>
        <v>#REF!</v>
      </c>
      <c r="I54" s="173" t="e">
        <f>EF!#REF!</f>
        <v>#REF!</v>
      </c>
      <c r="J54" s="143"/>
      <c r="K54" s="144"/>
      <c r="M54" s="165">
        <f>BG!$A53</f>
        <v>0</v>
      </c>
      <c r="N54" s="166">
        <f>BG!$B53</f>
        <v>0</v>
      </c>
      <c r="O54" s="167">
        <f>BG!$C53</f>
        <v>0</v>
      </c>
      <c r="P54" s="143"/>
      <c r="Q54" s="144"/>
      <c r="S54" s="171">
        <f>BF!$A55</f>
        <v>0</v>
      </c>
      <c r="T54" s="180">
        <f>BF!$B55</f>
        <v>0</v>
      </c>
      <c r="U54" s="180">
        <f>BF!$C55</f>
        <v>0</v>
      </c>
      <c r="V54" s="143"/>
      <c r="W54" s="144"/>
      <c r="Y54" s="165" t="e">
        <f>EG!#REF!</f>
        <v>#REF!</v>
      </c>
      <c r="Z54" s="166" t="e">
        <f>EG!#REF!</f>
        <v>#REF!</v>
      </c>
      <c r="AA54" s="166" t="e">
        <f>EG!#REF!</f>
        <v>#REF!</v>
      </c>
      <c r="AB54" s="143"/>
      <c r="AC54" s="144"/>
      <c r="AE54" s="171" t="e">
        <f>PF.!#REF!</f>
        <v>#REF!</v>
      </c>
      <c r="AF54" s="180" t="e">
        <f>PF.!#REF!</f>
        <v>#REF!</v>
      </c>
      <c r="AG54" s="180" t="e">
        <f>PF.!#REF!</f>
        <v>#REF!</v>
      </c>
      <c r="AH54" s="143"/>
      <c r="AI54" s="144"/>
    </row>
    <row r="55" spans="1:35" s="80" customFormat="1" ht="18.899999999999999" customHeight="1" x14ac:dyDescent="0.25">
      <c r="A55" s="165" t="str">
        <f>PG!$E67</f>
        <v>MONNEAUX</v>
      </c>
      <c r="B55" s="166" t="str">
        <f>PG!$F67</f>
        <v>BENJAMIN</v>
      </c>
      <c r="C55" s="167" t="str">
        <f>PG!G67</f>
        <v>EMSAM</v>
      </c>
      <c r="D55" s="143"/>
      <c r="E55" s="144"/>
      <c r="G55" s="171" t="e">
        <f>EF!#REF!</f>
        <v>#REF!</v>
      </c>
      <c r="H55" s="172" t="e">
        <f>EF!#REF!</f>
        <v>#REF!</v>
      </c>
      <c r="I55" s="173" t="e">
        <f>EF!#REF!</f>
        <v>#REF!</v>
      </c>
      <c r="J55" s="143"/>
      <c r="K55" s="144"/>
      <c r="M55" s="165">
        <f>BG!$A54</f>
        <v>0</v>
      </c>
      <c r="N55" s="166">
        <f>BG!$B54</f>
        <v>0</v>
      </c>
      <c r="O55" s="167">
        <f>BG!$C54</f>
        <v>0</v>
      </c>
      <c r="P55" s="143"/>
      <c r="Q55" s="144"/>
      <c r="S55" s="171">
        <f>BF!$A56</f>
        <v>0</v>
      </c>
      <c r="T55" s="180">
        <f>BF!$B56</f>
        <v>0</v>
      </c>
      <c r="U55" s="180">
        <f>BF!$C56</f>
        <v>0</v>
      </c>
      <c r="V55" s="143"/>
      <c r="W55" s="144"/>
      <c r="Y55" s="165" t="e">
        <f>EG!#REF!</f>
        <v>#REF!</v>
      </c>
      <c r="Z55" s="166" t="e">
        <f>EG!#REF!</f>
        <v>#REF!</v>
      </c>
      <c r="AA55" s="166" t="e">
        <f>EG!#REF!</f>
        <v>#REF!</v>
      </c>
      <c r="AB55" s="143"/>
      <c r="AC55" s="144"/>
      <c r="AE55" s="171" t="e">
        <f>PF.!#REF!</f>
        <v>#REF!</v>
      </c>
      <c r="AF55" s="180" t="e">
        <f>PF.!#REF!</f>
        <v>#REF!</v>
      </c>
      <c r="AG55" s="180" t="e">
        <f>PF.!#REF!</f>
        <v>#REF!</v>
      </c>
      <c r="AH55" s="143"/>
      <c r="AI55" s="144"/>
    </row>
    <row r="56" spans="1:35" s="80" customFormat="1" ht="18.899999999999999" customHeight="1" x14ac:dyDescent="0.25">
      <c r="A56" s="165" t="str">
        <f>PG!$E68</f>
        <v>MOSCHINSKI VALLEZ</v>
      </c>
      <c r="B56" s="166" t="str">
        <f>PG!$F68</f>
        <v>ARTHUR</v>
      </c>
      <c r="C56" s="167" t="str">
        <f>PG!G68</f>
        <v>SS76</v>
      </c>
      <c r="D56" s="143"/>
      <c r="E56" s="144"/>
      <c r="G56" s="171" t="e">
        <f>EF!#REF!</f>
        <v>#REF!</v>
      </c>
      <c r="H56" s="172" t="e">
        <f>EF!#REF!</f>
        <v>#REF!</v>
      </c>
      <c r="I56" s="173" t="e">
        <f>EF!#REF!</f>
        <v>#REF!</v>
      </c>
      <c r="J56" s="143"/>
      <c r="K56" s="144"/>
      <c r="M56" s="165">
        <f>BG!$A55</f>
        <v>0</v>
      </c>
      <c r="N56" s="166">
        <f>BG!$B55</f>
        <v>0</v>
      </c>
      <c r="O56" s="167">
        <f>BG!$C55</f>
        <v>0</v>
      </c>
      <c r="P56" s="143"/>
      <c r="Q56" s="144"/>
      <c r="S56" s="171">
        <f>BF!$A57</f>
        <v>0</v>
      </c>
      <c r="T56" s="180">
        <f>BF!$B57</f>
        <v>0</v>
      </c>
      <c r="U56" s="180">
        <f>BF!$C57</f>
        <v>0</v>
      </c>
      <c r="V56" s="143"/>
      <c r="W56" s="144"/>
      <c r="Y56" s="165" t="e">
        <f>EG!#REF!</f>
        <v>#REF!</v>
      </c>
      <c r="Z56" s="166" t="e">
        <f>EG!#REF!</f>
        <v>#REF!</v>
      </c>
      <c r="AA56" s="166" t="e">
        <f>EG!#REF!</f>
        <v>#REF!</v>
      </c>
      <c r="AB56" s="143"/>
      <c r="AC56" s="144"/>
      <c r="AE56" s="171" t="e">
        <f>PF.!#REF!</f>
        <v>#REF!</v>
      </c>
      <c r="AF56" s="180" t="e">
        <f>PF.!#REF!</f>
        <v>#REF!</v>
      </c>
      <c r="AG56" s="180" t="e">
        <f>PF.!#REF!</f>
        <v>#REF!</v>
      </c>
      <c r="AH56" s="143"/>
      <c r="AI56" s="144"/>
    </row>
    <row r="57" spans="1:35" s="80" customFormat="1" ht="18.899999999999999" customHeight="1" x14ac:dyDescent="0.25">
      <c r="A57" s="165" t="str">
        <f>PG!$E69</f>
        <v>VERNEUIL</v>
      </c>
      <c r="B57" s="166" t="str">
        <f>PG!$F69</f>
        <v>LOUIS</v>
      </c>
      <c r="C57" s="167" t="str">
        <f>PG!G69</f>
        <v>EAPE</v>
      </c>
      <c r="D57" s="143"/>
      <c r="E57" s="144"/>
      <c r="G57" s="171" t="e">
        <f>EF!#REF!</f>
        <v>#REF!</v>
      </c>
      <c r="H57" s="172" t="e">
        <f>EF!#REF!</f>
        <v>#REF!</v>
      </c>
      <c r="I57" s="173" t="e">
        <f>EF!#REF!</f>
        <v>#REF!</v>
      </c>
      <c r="J57" s="143"/>
      <c r="K57" s="144"/>
      <c r="M57" s="165">
        <f>BG!$A56</f>
        <v>0</v>
      </c>
      <c r="N57" s="166">
        <f>BG!$B56</f>
        <v>0</v>
      </c>
      <c r="O57" s="167">
        <f>BG!$C56</f>
        <v>0</v>
      </c>
      <c r="P57" s="143"/>
      <c r="Q57" s="144"/>
      <c r="S57" s="171">
        <f>BF!$A58</f>
        <v>0</v>
      </c>
      <c r="T57" s="180">
        <f>BF!$B58</f>
        <v>0</v>
      </c>
      <c r="U57" s="180">
        <f>BF!$C58</f>
        <v>0</v>
      </c>
      <c r="V57" s="143"/>
      <c r="W57" s="144"/>
      <c r="Y57" s="165" t="e">
        <f>EG!#REF!</f>
        <v>#REF!</v>
      </c>
      <c r="Z57" s="166" t="e">
        <f>EG!#REF!</f>
        <v>#REF!</v>
      </c>
      <c r="AA57" s="166" t="e">
        <f>EG!#REF!</f>
        <v>#REF!</v>
      </c>
      <c r="AB57" s="143"/>
      <c r="AC57" s="144"/>
      <c r="AE57" s="171" t="e">
        <f>PF.!#REF!</f>
        <v>#REF!</v>
      </c>
      <c r="AF57" s="180" t="e">
        <f>PF.!#REF!</f>
        <v>#REF!</v>
      </c>
      <c r="AG57" s="180" t="e">
        <f>PF.!#REF!</f>
        <v>#REF!</v>
      </c>
      <c r="AH57" s="143"/>
      <c r="AI57" s="144"/>
    </row>
    <row r="58" spans="1:35" s="80" customFormat="1" ht="18.899999999999999" customHeight="1" x14ac:dyDescent="0.25">
      <c r="A58" s="165" t="str">
        <f>PG!$E70</f>
        <v>PEPIN</v>
      </c>
      <c r="B58" s="166" t="str">
        <f>PG!$F70</f>
        <v>TIMOTHEE</v>
      </c>
      <c r="C58" s="167" t="str">
        <f>PG!G70</f>
        <v>EMSAM</v>
      </c>
      <c r="D58" s="143"/>
      <c r="E58" s="144"/>
      <c r="G58" s="171" t="e">
        <f>EF!#REF!</f>
        <v>#REF!</v>
      </c>
      <c r="H58" s="172" t="e">
        <f>EF!#REF!</f>
        <v>#REF!</v>
      </c>
      <c r="I58" s="173" t="e">
        <f>EF!#REF!</f>
        <v>#REF!</v>
      </c>
      <c r="J58" s="143"/>
      <c r="K58" s="144"/>
      <c r="M58" s="165">
        <f>BG!$A57</f>
        <v>0</v>
      </c>
      <c r="N58" s="166">
        <f>BG!$B57</f>
        <v>0</v>
      </c>
      <c r="O58" s="167">
        <f>BG!$C57</f>
        <v>0</v>
      </c>
      <c r="P58" s="143"/>
      <c r="Q58" s="144"/>
      <c r="S58" s="171">
        <f>BF!$A59</f>
        <v>0</v>
      </c>
      <c r="T58" s="180">
        <f>BF!$B59</f>
        <v>0</v>
      </c>
      <c r="U58" s="180">
        <f>BF!$C59</f>
        <v>0</v>
      </c>
      <c r="V58" s="143"/>
      <c r="W58" s="144"/>
      <c r="Y58" s="165" t="e">
        <f>EG!#REF!</f>
        <v>#REF!</v>
      </c>
      <c r="Z58" s="166" t="e">
        <f>EG!#REF!</f>
        <v>#REF!</v>
      </c>
      <c r="AA58" s="166" t="e">
        <f>EG!#REF!</f>
        <v>#REF!</v>
      </c>
      <c r="AB58" s="143"/>
      <c r="AC58" s="144"/>
      <c r="AE58" s="171" t="e">
        <f>PF.!#REF!</f>
        <v>#REF!</v>
      </c>
      <c r="AF58" s="180" t="e">
        <f>PF.!#REF!</f>
        <v>#REF!</v>
      </c>
      <c r="AG58" s="180" t="e">
        <f>PF.!#REF!</f>
        <v>#REF!</v>
      </c>
      <c r="AH58" s="143"/>
      <c r="AI58" s="144"/>
    </row>
    <row r="59" spans="1:35" s="80" customFormat="1" ht="18.899999999999999" customHeight="1" x14ac:dyDescent="0.25">
      <c r="A59" s="165" t="str">
        <f>PG!$E71</f>
        <v>LAROUSSE</v>
      </c>
      <c r="B59" s="166" t="str">
        <f>PG!$F71</f>
        <v>MERLIN</v>
      </c>
      <c r="C59" s="167" t="str">
        <f>PG!G71</f>
        <v>CORE</v>
      </c>
      <c r="D59" s="143"/>
      <c r="E59" s="144"/>
      <c r="G59" s="171" t="e">
        <f>EF!#REF!</f>
        <v>#REF!</v>
      </c>
      <c r="H59" s="172" t="e">
        <f>EF!#REF!</f>
        <v>#REF!</v>
      </c>
      <c r="I59" s="173" t="e">
        <f>EF!#REF!</f>
        <v>#REF!</v>
      </c>
      <c r="J59" s="143"/>
      <c r="K59" s="144"/>
      <c r="M59" s="165">
        <f>BG!$A58</f>
        <v>0</v>
      </c>
      <c r="N59" s="166">
        <f>BG!$B58</f>
        <v>0</v>
      </c>
      <c r="O59" s="167">
        <f>BG!$C58</f>
        <v>0</v>
      </c>
      <c r="P59" s="143"/>
      <c r="Q59" s="144"/>
      <c r="S59" s="171">
        <f>BF!$A60</f>
        <v>0</v>
      </c>
      <c r="T59" s="180">
        <f>BF!$B60</f>
        <v>0</v>
      </c>
      <c r="U59" s="180">
        <f>BF!$C60</f>
        <v>0</v>
      </c>
      <c r="V59" s="143"/>
      <c r="W59" s="144"/>
      <c r="Y59" s="165" t="e">
        <f>EG!#REF!</f>
        <v>#REF!</v>
      </c>
      <c r="Z59" s="166" t="e">
        <f>EG!#REF!</f>
        <v>#REF!</v>
      </c>
      <c r="AA59" s="166" t="e">
        <f>EG!#REF!</f>
        <v>#REF!</v>
      </c>
      <c r="AB59" s="143"/>
      <c r="AC59" s="144"/>
      <c r="AE59" s="171" t="e">
        <f>PF.!#REF!</f>
        <v>#REF!</v>
      </c>
      <c r="AF59" s="180" t="e">
        <f>PF.!#REF!</f>
        <v>#REF!</v>
      </c>
      <c r="AG59" s="180" t="e">
        <f>PF.!#REF!</f>
        <v>#REF!</v>
      </c>
      <c r="AH59" s="143"/>
      <c r="AI59" s="144"/>
    </row>
    <row r="60" spans="1:35" s="80" customFormat="1" ht="18.899999999999999" customHeight="1" x14ac:dyDescent="0.25">
      <c r="A60" s="165" t="str">
        <f>PG!$E72</f>
        <v>PILETTA ROISSARD</v>
      </c>
      <c r="B60" s="166" t="str">
        <f>PG!$F72</f>
        <v>VICTOR</v>
      </c>
      <c r="C60" s="167" t="str">
        <f>PG!G72</f>
        <v>EMSAM</v>
      </c>
      <c r="D60" s="143"/>
      <c r="E60" s="144"/>
      <c r="G60" s="171" t="e">
        <f>EF!#REF!</f>
        <v>#REF!</v>
      </c>
      <c r="H60" s="172" t="e">
        <f>EF!#REF!</f>
        <v>#REF!</v>
      </c>
      <c r="I60" s="173" t="e">
        <f>EF!#REF!</f>
        <v>#REF!</v>
      </c>
      <c r="J60" s="143"/>
      <c r="K60" s="144"/>
      <c r="M60" s="165">
        <f>BG!$A59</f>
        <v>0</v>
      </c>
      <c r="N60" s="166">
        <f>BG!$B59</f>
        <v>0</v>
      </c>
      <c r="O60" s="167">
        <f>BG!$C59</f>
        <v>0</v>
      </c>
      <c r="P60" s="143"/>
      <c r="Q60" s="144"/>
      <c r="S60" s="171">
        <f>BF!$A61</f>
        <v>0</v>
      </c>
      <c r="T60" s="180">
        <f>BF!$B61</f>
        <v>0</v>
      </c>
      <c r="U60" s="180">
        <f>BF!$C61</f>
        <v>0</v>
      </c>
      <c r="V60" s="143"/>
      <c r="W60" s="144"/>
      <c r="Y60" s="165" t="e">
        <f>EG!#REF!</f>
        <v>#REF!</v>
      </c>
      <c r="Z60" s="166" t="e">
        <f>EG!#REF!</f>
        <v>#REF!</v>
      </c>
      <c r="AA60" s="166" t="e">
        <f>EG!#REF!</f>
        <v>#REF!</v>
      </c>
      <c r="AB60" s="143"/>
      <c r="AC60" s="144"/>
      <c r="AE60" s="171" t="e">
        <f>PF.!#REF!</f>
        <v>#REF!</v>
      </c>
      <c r="AF60" s="180" t="e">
        <f>PF.!#REF!</f>
        <v>#REF!</v>
      </c>
      <c r="AG60" s="180" t="e">
        <f>PF.!#REF!</f>
        <v>#REF!</v>
      </c>
      <c r="AH60" s="143"/>
      <c r="AI60" s="144"/>
    </row>
    <row r="61" spans="1:35" s="80" customFormat="1" ht="18.899999999999999" customHeight="1" x14ac:dyDescent="0.25">
      <c r="A61" s="165" t="str">
        <f>PG!$E73</f>
        <v>POINT</v>
      </c>
      <c r="B61" s="166" t="str">
        <f>PG!$F73</f>
        <v>HUGO</v>
      </c>
      <c r="C61" s="167" t="str">
        <f>PG!G73</f>
        <v>EMSAM</v>
      </c>
      <c r="D61" s="143"/>
      <c r="E61" s="144"/>
      <c r="G61" s="171" t="e">
        <f>EF!#REF!</f>
        <v>#REF!</v>
      </c>
      <c r="H61" s="172" t="e">
        <f>EF!#REF!</f>
        <v>#REF!</v>
      </c>
      <c r="I61" s="173" t="e">
        <f>EF!#REF!</f>
        <v>#REF!</v>
      </c>
      <c r="J61" s="143"/>
      <c r="K61" s="144"/>
      <c r="M61" s="165">
        <f>BG!$A60</f>
        <v>0</v>
      </c>
      <c r="N61" s="166">
        <f>BG!$B60</f>
        <v>0</v>
      </c>
      <c r="O61" s="167">
        <f>BG!$C60</f>
        <v>0</v>
      </c>
      <c r="P61" s="143"/>
      <c r="Q61" s="144"/>
      <c r="S61" s="171">
        <f>BF!$A62</f>
        <v>0</v>
      </c>
      <c r="T61" s="180">
        <f>BF!$B62</f>
        <v>0</v>
      </c>
      <c r="U61" s="180">
        <f>BF!$C62</f>
        <v>0</v>
      </c>
      <c r="V61" s="143"/>
      <c r="W61" s="144"/>
      <c r="Y61" s="165" t="e">
        <f>EG!#REF!</f>
        <v>#REF!</v>
      </c>
      <c r="Z61" s="166" t="e">
        <f>EG!#REF!</f>
        <v>#REF!</v>
      </c>
      <c r="AA61" s="166" t="e">
        <f>EG!#REF!</f>
        <v>#REF!</v>
      </c>
      <c r="AB61" s="143"/>
      <c r="AC61" s="144"/>
      <c r="AE61" s="171" t="e">
        <f>PF.!#REF!</f>
        <v>#REF!</v>
      </c>
      <c r="AF61" s="180" t="e">
        <f>PF.!#REF!</f>
        <v>#REF!</v>
      </c>
      <c r="AG61" s="180" t="e">
        <f>PF.!#REF!</f>
        <v>#REF!</v>
      </c>
      <c r="AH61" s="143"/>
      <c r="AI61" s="144"/>
    </row>
    <row r="62" spans="1:35" s="80" customFormat="1" ht="18.899999999999999" customHeight="1" x14ac:dyDescent="0.25">
      <c r="A62" s="165" t="str">
        <f>PG!$E74</f>
        <v>TCHAMAHA</v>
      </c>
      <c r="B62" s="166" t="str">
        <f>PG!$F74</f>
        <v>JULES</v>
      </c>
      <c r="C62" s="167" t="str">
        <f>PG!G74</f>
        <v>SS76</v>
      </c>
      <c r="D62" s="143"/>
      <c r="E62" s="144"/>
      <c r="G62" s="171" t="e">
        <f>EF!#REF!</f>
        <v>#REF!</v>
      </c>
      <c r="H62" s="172" t="e">
        <f>EF!#REF!</f>
        <v>#REF!</v>
      </c>
      <c r="I62" s="173" t="e">
        <f>EF!#REF!</f>
        <v>#REF!</v>
      </c>
      <c r="J62" s="143"/>
      <c r="K62" s="144"/>
      <c r="M62" s="165">
        <f>BG!$A61</f>
        <v>0</v>
      </c>
      <c r="N62" s="166">
        <f>BG!$B61</f>
        <v>0</v>
      </c>
      <c r="O62" s="167">
        <f>BG!$C61</f>
        <v>0</v>
      </c>
      <c r="P62" s="143"/>
      <c r="Q62" s="144"/>
      <c r="S62" s="171">
        <f>BF!$A63</f>
        <v>0</v>
      </c>
      <c r="T62" s="180">
        <f>BF!$B63</f>
        <v>0</v>
      </c>
      <c r="U62" s="180">
        <f>BF!$C63</f>
        <v>0</v>
      </c>
      <c r="V62" s="143"/>
      <c r="W62" s="144"/>
      <c r="Y62" s="165" t="e">
        <f>EG!#REF!</f>
        <v>#REF!</v>
      </c>
      <c r="Z62" s="166" t="e">
        <f>EG!#REF!</f>
        <v>#REF!</v>
      </c>
      <c r="AA62" s="166" t="e">
        <f>EG!#REF!</f>
        <v>#REF!</v>
      </c>
      <c r="AB62" s="143"/>
      <c r="AC62" s="144"/>
      <c r="AE62" s="171" t="e">
        <f>PF.!#REF!</f>
        <v>#REF!</v>
      </c>
      <c r="AF62" s="180" t="e">
        <f>PF.!#REF!</f>
        <v>#REF!</v>
      </c>
      <c r="AG62" s="180" t="e">
        <f>PF.!#REF!</f>
        <v>#REF!</v>
      </c>
      <c r="AH62" s="143"/>
      <c r="AI62" s="144"/>
    </row>
    <row r="63" spans="1:35" s="80" customFormat="1" ht="18.899999999999999" customHeight="1" x14ac:dyDescent="0.25">
      <c r="A63" s="165" t="e">
        <f>PG!#REF!</f>
        <v>#REF!</v>
      </c>
      <c r="B63" s="166" t="e">
        <f>PG!#REF!</f>
        <v>#REF!</v>
      </c>
      <c r="C63" s="167" t="e">
        <f>PG!#REF!</f>
        <v>#REF!</v>
      </c>
      <c r="D63" s="143"/>
      <c r="E63" s="144"/>
      <c r="G63" s="171" t="e">
        <f>EF!#REF!</f>
        <v>#REF!</v>
      </c>
      <c r="H63" s="172" t="e">
        <f>EF!#REF!</f>
        <v>#REF!</v>
      </c>
      <c r="I63" s="173" t="e">
        <f>EF!#REF!</f>
        <v>#REF!</v>
      </c>
      <c r="J63" s="143"/>
      <c r="K63" s="144"/>
      <c r="M63" s="165">
        <f>BG!$A62</f>
        <v>0</v>
      </c>
      <c r="N63" s="166">
        <f>BG!$B62</f>
        <v>0</v>
      </c>
      <c r="O63" s="167">
        <f>BG!$C62</f>
        <v>0</v>
      </c>
      <c r="P63" s="143"/>
      <c r="Q63" s="144"/>
      <c r="S63" s="171">
        <f>BF!$A64</f>
        <v>0</v>
      </c>
      <c r="T63" s="180">
        <f>BF!$B64</f>
        <v>0</v>
      </c>
      <c r="U63" s="180">
        <f>BF!$C64</f>
        <v>0</v>
      </c>
      <c r="V63" s="143"/>
      <c r="W63" s="144"/>
      <c r="Y63" s="165" t="e">
        <f>EG!#REF!</f>
        <v>#REF!</v>
      </c>
      <c r="Z63" s="166" t="e">
        <f>EG!#REF!</f>
        <v>#REF!</v>
      </c>
      <c r="AA63" s="166" t="e">
        <f>EG!#REF!</f>
        <v>#REF!</v>
      </c>
      <c r="AB63" s="143"/>
      <c r="AC63" s="144"/>
      <c r="AE63" s="171" t="e">
        <f>PF.!#REF!</f>
        <v>#REF!</v>
      </c>
      <c r="AF63" s="180" t="e">
        <f>PF.!#REF!</f>
        <v>#REF!</v>
      </c>
      <c r="AG63" s="180" t="e">
        <f>PF.!#REF!</f>
        <v>#REF!</v>
      </c>
      <c r="AH63" s="143"/>
      <c r="AI63" s="144"/>
    </row>
    <row r="64" spans="1:35" s="80" customFormat="1" ht="18.899999999999999" customHeight="1" thickBot="1" x14ac:dyDescent="0.3">
      <c r="A64" s="168" t="str">
        <f>PG!$E75</f>
        <v>RAFART LECONTE</v>
      </c>
      <c r="B64" s="169" t="str">
        <f>PG!$F75</f>
        <v>DIMITRI</v>
      </c>
      <c r="C64" s="170" t="str">
        <f>PG!G75</f>
        <v>EAPE</v>
      </c>
      <c r="D64" s="145"/>
      <c r="E64" s="146"/>
      <c r="G64" s="174" t="e">
        <f>EF!#REF!</f>
        <v>#REF!</v>
      </c>
      <c r="H64" s="175" t="e">
        <f>EF!#REF!</f>
        <v>#REF!</v>
      </c>
      <c r="I64" s="176" t="e">
        <f>EF!#REF!</f>
        <v>#REF!</v>
      </c>
      <c r="J64" s="145"/>
      <c r="K64" s="146"/>
      <c r="M64" s="168">
        <f>BG!$A63</f>
        <v>0</v>
      </c>
      <c r="N64" s="169">
        <f>BG!$B63</f>
        <v>0</v>
      </c>
      <c r="O64" s="170">
        <f>BG!$C63</f>
        <v>0</v>
      </c>
      <c r="P64" s="145"/>
      <c r="Q64" s="146"/>
      <c r="S64" s="174">
        <f>BF!$A65</f>
        <v>0</v>
      </c>
      <c r="T64" s="175">
        <f>BF!$B65</f>
        <v>0</v>
      </c>
      <c r="U64" s="181">
        <f>BF!$C65</f>
        <v>0</v>
      </c>
      <c r="V64" s="145"/>
      <c r="W64" s="146"/>
      <c r="Y64" s="168" t="e">
        <f>EG!#REF!</f>
        <v>#REF!</v>
      </c>
      <c r="Z64" s="169" t="e">
        <f>EG!#REF!</f>
        <v>#REF!</v>
      </c>
      <c r="AA64" s="169" t="e">
        <f>EG!#REF!</f>
        <v>#REF!</v>
      </c>
      <c r="AB64" s="145"/>
      <c r="AC64" s="146"/>
      <c r="AE64" s="174" t="e">
        <f>PF.!#REF!</f>
        <v>#REF!</v>
      </c>
      <c r="AF64" s="181" t="e">
        <f>PF.!#REF!</f>
        <v>#REF!</v>
      </c>
      <c r="AG64" s="181" t="e">
        <f>PF.!#REF!</f>
        <v>#REF!</v>
      </c>
      <c r="AH64" s="145"/>
      <c r="AI64" s="146"/>
    </row>
    <row r="65" spans="1:35" s="80" customFormat="1" ht="15" customHeight="1" x14ac:dyDescent="0.25">
      <c r="A65"/>
      <c r="B65"/>
      <c r="C65"/>
      <c r="D65" s="147"/>
      <c r="E65" s="147"/>
      <c r="G65"/>
      <c r="H65"/>
      <c r="I65"/>
      <c r="J65" s="147"/>
      <c r="K65" s="147"/>
      <c r="M65"/>
      <c r="N65"/>
      <c r="O65"/>
      <c r="P65" s="147"/>
      <c r="Q65" s="147"/>
      <c r="S65"/>
      <c r="T65"/>
      <c r="U65"/>
      <c r="V65" s="147"/>
      <c r="W65" s="147"/>
      <c r="Y65"/>
      <c r="Z65"/>
      <c r="AA65"/>
      <c r="AB65" s="147"/>
      <c r="AC65" s="147"/>
      <c r="AE65"/>
      <c r="AF65"/>
      <c r="AG65"/>
      <c r="AH65" s="147"/>
      <c r="AI65" s="147"/>
    </row>
    <row r="66" spans="1:35" s="80" customFormat="1" ht="15" customHeight="1" x14ac:dyDescent="0.25">
      <c r="A66"/>
      <c r="B66"/>
      <c r="C66"/>
      <c r="D66" s="147"/>
      <c r="E66" s="147"/>
      <c r="G66"/>
      <c r="H66"/>
      <c r="I66"/>
      <c r="J66" s="147"/>
      <c r="K66" s="147"/>
      <c r="M66"/>
      <c r="N66"/>
      <c r="O66"/>
      <c r="P66" s="147"/>
      <c r="Q66" s="147"/>
      <c r="S66"/>
      <c r="T66"/>
      <c r="U66"/>
      <c r="V66" s="147"/>
      <c r="W66" s="147"/>
      <c r="Y66"/>
      <c r="Z66"/>
      <c r="AA66"/>
      <c r="AB66" s="147"/>
      <c r="AC66" s="147"/>
      <c r="AE66"/>
      <c r="AF66"/>
      <c r="AG66"/>
      <c r="AH66" s="147"/>
      <c r="AI66" s="147"/>
    </row>
    <row r="67" spans="1:35" customFormat="1" ht="15" customHeight="1" x14ac:dyDescent="0.25">
      <c r="D67" s="147"/>
      <c r="E67" s="147"/>
      <c r="J67" s="147"/>
      <c r="K67" s="147"/>
      <c r="P67" s="147"/>
      <c r="Q67" s="147"/>
      <c r="V67" s="147"/>
      <c r="W67" s="147"/>
      <c r="AB67" s="147"/>
      <c r="AC67" s="147"/>
      <c r="AH67" s="147"/>
      <c r="AI67" s="147"/>
    </row>
    <row r="68" spans="1:35" customFormat="1" ht="15" customHeight="1" x14ac:dyDescent="0.25">
      <c r="D68" s="147"/>
      <c r="E68" s="147"/>
      <c r="J68" s="147"/>
      <c r="K68" s="147"/>
      <c r="P68" s="147"/>
      <c r="Q68" s="147"/>
      <c r="V68" s="147"/>
      <c r="W68" s="147"/>
      <c r="AB68" s="147"/>
      <c r="AC68" s="147"/>
      <c r="AH68" s="147"/>
      <c r="AI68" s="147"/>
    </row>
    <row r="69" spans="1:35" customFormat="1" ht="15" customHeight="1" x14ac:dyDescent="0.25">
      <c r="D69" s="147"/>
      <c r="E69" s="147"/>
      <c r="J69" s="147"/>
      <c r="K69" s="147"/>
      <c r="P69" s="147"/>
      <c r="Q69" s="147"/>
      <c r="V69" s="147"/>
      <c r="W69" s="147"/>
      <c r="AB69" s="147"/>
      <c r="AC69" s="147"/>
      <c r="AH69" s="147"/>
      <c r="AI69" s="147"/>
    </row>
    <row r="70" spans="1:35" customFormat="1" ht="15" customHeight="1" x14ac:dyDescent="0.25">
      <c r="D70" s="147"/>
      <c r="E70" s="147"/>
      <c r="J70" s="147"/>
      <c r="K70" s="147"/>
      <c r="P70" s="147"/>
      <c r="Q70" s="147"/>
      <c r="V70" s="147"/>
      <c r="W70" s="147"/>
      <c r="AB70" s="147"/>
      <c r="AC70" s="147"/>
      <c r="AH70" s="147"/>
      <c r="AI70" s="147"/>
    </row>
    <row r="71" spans="1:35" customFormat="1" ht="15" customHeight="1" x14ac:dyDescent="0.25">
      <c r="D71" s="147"/>
      <c r="E71" s="147"/>
      <c r="J71" s="147"/>
      <c r="K71" s="147"/>
      <c r="P71" s="147"/>
      <c r="Q71" s="147"/>
      <c r="V71" s="147"/>
      <c r="W71" s="147"/>
      <c r="AB71" s="147"/>
      <c r="AC71" s="147"/>
      <c r="AH71" s="147"/>
      <c r="AI71" s="147"/>
    </row>
    <row r="72" spans="1:35" customFormat="1" ht="15" customHeight="1" x14ac:dyDescent="0.25">
      <c r="D72" s="147"/>
      <c r="E72" s="147"/>
      <c r="J72" s="147"/>
      <c r="K72" s="147"/>
      <c r="P72" s="147"/>
      <c r="Q72" s="147"/>
      <c r="V72" s="147"/>
      <c r="W72" s="147"/>
      <c r="AB72" s="147"/>
      <c r="AC72" s="147"/>
      <c r="AH72" s="147"/>
      <c r="AI72" s="147"/>
    </row>
    <row r="73" spans="1:35" customFormat="1" ht="15" customHeight="1" x14ac:dyDescent="0.25">
      <c r="D73" s="147"/>
      <c r="E73" s="147"/>
      <c r="J73" s="147"/>
      <c r="K73" s="147"/>
      <c r="P73" s="147"/>
      <c r="Q73" s="147"/>
      <c r="V73" s="147"/>
      <c r="W73" s="147"/>
      <c r="AB73" s="147"/>
      <c r="AC73" s="147"/>
      <c r="AH73" s="147"/>
      <c r="AI73" s="147"/>
    </row>
    <row r="74" spans="1:35" customFormat="1" ht="15" customHeight="1" x14ac:dyDescent="0.25">
      <c r="D74" s="147"/>
      <c r="E74" s="147"/>
      <c r="J74" s="147"/>
      <c r="K74" s="147"/>
      <c r="P74" s="147"/>
      <c r="Q74" s="147"/>
      <c r="V74" s="147"/>
      <c r="W74" s="147"/>
      <c r="AB74" s="147"/>
      <c r="AC74" s="147"/>
      <c r="AH74" s="147"/>
      <c r="AI74" s="147"/>
    </row>
    <row r="75" spans="1:35" customFormat="1" ht="15" customHeight="1" x14ac:dyDescent="0.25">
      <c r="D75" s="147"/>
      <c r="E75" s="147"/>
      <c r="J75" s="147"/>
      <c r="K75" s="147"/>
      <c r="P75" s="147"/>
      <c r="Q75" s="147"/>
      <c r="V75" s="147"/>
      <c r="W75" s="147"/>
      <c r="AB75" s="147"/>
      <c r="AC75" s="147"/>
      <c r="AH75" s="147"/>
      <c r="AI75" s="147"/>
    </row>
    <row r="76" spans="1:35" customFormat="1" ht="15" customHeight="1" x14ac:dyDescent="0.25">
      <c r="D76" s="147"/>
      <c r="E76" s="147"/>
      <c r="J76" s="147"/>
      <c r="K76" s="147"/>
      <c r="P76" s="147"/>
      <c r="Q76" s="147"/>
      <c r="V76" s="147"/>
      <c r="W76" s="147"/>
      <c r="AB76" s="147"/>
      <c r="AC76" s="147"/>
      <c r="AH76" s="147"/>
      <c r="AI76" s="147"/>
    </row>
    <row r="77" spans="1:35" customFormat="1" ht="15" customHeight="1" x14ac:dyDescent="0.25">
      <c r="D77" s="147"/>
      <c r="E77" s="147"/>
      <c r="J77" s="147"/>
      <c r="K77" s="147"/>
      <c r="P77" s="147"/>
      <c r="Q77" s="147"/>
      <c r="V77" s="147"/>
      <c r="W77" s="147"/>
      <c r="AB77" s="147"/>
      <c r="AC77" s="147"/>
      <c r="AH77" s="147"/>
      <c r="AI77" s="147"/>
    </row>
    <row r="78" spans="1:35" customFormat="1" ht="15" customHeight="1" x14ac:dyDescent="0.25">
      <c r="D78" s="147"/>
      <c r="E78" s="147"/>
      <c r="J78" s="147"/>
      <c r="K78" s="147"/>
      <c r="P78" s="147"/>
      <c r="Q78" s="147"/>
      <c r="V78" s="147"/>
      <c r="W78" s="147"/>
      <c r="AB78" s="147"/>
      <c r="AC78" s="147"/>
      <c r="AH78" s="147"/>
      <c r="AI78" s="147"/>
    </row>
    <row r="79" spans="1:35" customFormat="1" ht="15" customHeight="1" x14ac:dyDescent="0.25">
      <c r="D79" s="147"/>
      <c r="E79" s="147"/>
      <c r="J79" s="147"/>
      <c r="K79" s="147"/>
      <c r="P79" s="147"/>
      <c r="Q79" s="147"/>
      <c r="V79" s="147"/>
      <c r="W79" s="147"/>
      <c r="AB79" s="147"/>
      <c r="AC79" s="147"/>
      <c r="AH79" s="147"/>
      <c r="AI79" s="147"/>
    </row>
    <row r="80" spans="1:35" customFormat="1" ht="15" customHeight="1" x14ac:dyDescent="0.25">
      <c r="D80" s="147"/>
      <c r="E80" s="147"/>
      <c r="J80" s="147"/>
      <c r="K80" s="147"/>
      <c r="P80" s="147"/>
      <c r="Q80" s="147"/>
      <c r="V80" s="147"/>
      <c r="W80" s="147"/>
      <c r="AB80" s="147"/>
      <c r="AC80" s="147"/>
      <c r="AH80" s="147"/>
      <c r="AI80" s="147"/>
    </row>
    <row r="81" spans="4:35" customFormat="1" ht="15" customHeight="1" x14ac:dyDescent="0.25">
      <c r="D81" s="147"/>
      <c r="E81" s="147"/>
      <c r="J81" s="147"/>
      <c r="K81" s="147"/>
      <c r="P81" s="147"/>
      <c r="Q81" s="147"/>
      <c r="V81" s="147"/>
      <c r="W81" s="147"/>
      <c r="AB81" s="147"/>
      <c r="AC81" s="147"/>
      <c r="AH81" s="147"/>
      <c r="AI81" s="147"/>
    </row>
    <row r="82" spans="4:35" customFormat="1" ht="15" customHeight="1" x14ac:dyDescent="0.25">
      <c r="D82" s="147"/>
      <c r="E82" s="147"/>
      <c r="J82" s="147"/>
      <c r="K82" s="147"/>
      <c r="P82" s="147"/>
      <c r="Q82" s="147"/>
      <c r="V82" s="147"/>
      <c r="W82" s="147"/>
      <c r="AB82" s="147"/>
      <c r="AC82" s="147"/>
      <c r="AH82" s="147"/>
      <c r="AI82" s="147"/>
    </row>
    <row r="83" spans="4:35" customFormat="1" ht="15" customHeight="1" x14ac:dyDescent="0.25">
      <c r="D83" s="147"/>
      <c r="E83" s="147"/>
      <c r="J83" s="147"/>
      <c r="K83" s="147"/>
      <c r="P83" s="147"/>
      <c r="Q83" s="147"/>
      <c r="V83" s="147"/>
      <c r="W83" s="147"/>
      <c r="AB83" s="147"/>
      <c r="AC83" s="147"/>
      <c r="AH83" s="147"/>
      <c r="AI83" s="147"/>
    </row>
    <row r="84" spans="4:35" customFormat="1" ht="15" customHeight="1" x14ac:dyDescent="0.25">
      <c r="D84" s="147"/>
      <c r="E84" s="147"/>
      <c r="J84" s="147"/>
      <c r="K84" s="147"/>
      <c r="P84" s="147"/>
      <c r="Q84" s="147"/>
      <c r="V84" s="147"/>
      <c r="W84" s="147"/>
      <c r="AB84" s="147"/>
      <c r="AC84" s="147"/>
      <c r="AH84" s="147"/>
      <c r="AI84" s="147"/>
    </row>
    <row r="85" spans="4:35" customFormat="1" ht="15" customHeight="1" x14ac:dyDescent="0.25">
      <c r="D85" s="147"/>
      <c r="E85" s="147"/>
      <c r="J85" s="147"/>
      <c r="K85" s="147"/>
      <c r="P85" s="147"/>
      <c r="Q85" s="147"/>
      <c r="V85" s="147"/>
      <c r="W85" s="147"/>
      <c r="AB85" s="147"/>
      <c r="AC85" s="147"/>
      <c r="AH85" s="147"/>
      <c r="AI85" s="147"/>
    </row>
    <row r="86" spans="4:35" customFormat="1" ht="15" customHeight="1" x14ac:dyDescent="0.25">
      <c r="D86" s="147"/>
      <c r="E86" s="147"/>
      <c r="J86" s="147"/>
      <c r="K86" s="147"/>
      <c r="P86" s="147"/>
      <c r="Q86" s="147"/>
      <c r="V86" s="147"/>
      <c r="W86" s="147"/>
      <c r="AB86" s="147"/>
      <c r="AC86" s="147"/>
      <c r="AH86" s="147"/>
      <c r="AI86" s="147"/>
    </row>
    <row r="87" spans="4:35" customFormat="1" ht="15" customHeight="1" x14ac:dyDescent="0.25">
      <c r="D87" s="147"/>
      <c r="E87" s="147"/>
      <c r="J87" s="147"/>
      <c r="K87" s="147"/>
      <c r="P87" s="147"/>
      <c r="Q87" s="147"/>
      <c r="V87" s="147"/>
      <c r="W87" s="147"/>
      <c r="AB87" s="147"/>
      <c r="AC87" s="147"/>
      <c r="AH87" s="147"/>
      <c r="AI87" s="147"/>
    </row>
    <row r="88" spans="4:35" customFormat="1" ht="15" customHeight="1" x14ac:dyDescent="0.25">
      <c r="D88" s="147"/>
      <c r="E88" s="147"/>
      <c r="J88" s="147"/>
      <c r="K88" s="147"/>
      <c r="P88" s="147"/>
      <c r="Q88" s="147"/>
      <c r="V88" s="147"/>
      <c r="W88" s="147"/>
      <c r="AB88" s="147"/>
      <c r="AC88" s="147"/>
      <c r="AH88" s="147"/>
      <c r="AI88" s="147"/>
    </row>
    <row r="89" spans="4:35" customFormat="1" ht="15" customHeight="1" x14ac:dyDescent="0.25">
      <c r="D89" s="147"/>
      <c r="E89" s="147"/>
      <c r="J89" s="147"/>
      <c r="K89" s="147"/>
      <c r="P89" s="147"/>
      <c r="Q89" s="147"/>
      <c r="V89" s="147"/>
      <c r="W89" s="147"/>
      <c r="AB89" s="147"/>
      <c r="AC89" s="147"/>
      <c r="AH89" s="147"/>
      <c r="AI89" s="147"/>
    </row>
    <row r="90" spans="4:35" customFormat="1" ht="15" customHeight="1" x14ac:dyDescent="0.25">
      <c r="D90" s="147"/>
      <c r="E90" s="147"/>
      <c r="J90" s="147"/>
      <c r="K90" s="147"/>
      <c r="P90" s="147"/>
      <c r="Q90" s="147"/>
      <c r="V90" s="147"/>
      <c r="W90" s="147"/>
      <c r="AB90" s="147"/>
      <c r="AC90" s="147"/>
      <c r="AH90" s="147"/>
      <c r="AI90" s="147"/>
    </row>
    <row r="91" spans="4:35" customFormat="1" ht="15" customHeight="1" x14ac:dyDescent="0.25">
      <c r="D91" s="147"/>
      <c r="E91" s="147"/>
      <c r="J91" s="147"/>
      <c r="K91" s="147"/>
      <c r="P91" s="147"/>
      <c r="Q91" s="147"/>
      <c r="V91" s="147"/>
      <c r="W91" s="147"/>
      <c r="AB91" s="147"/>
      <c r="AC91" s="147"/>
      <c r="AH91" s="147"/>
      <c r="AI91" s="147"/>
    </row>
    <row r="92" spans="4:35" customFormat="1" ht="15" customHeight="1" x14ac:dyDescent="0.25">
      <c r="D92" s="147"/>
      <c r="E92" s="147"/>
      <c r="J92" s="147"/>
      <c r="K92" s="147"/>
      <c r="P92" s="147"/>
      <c r="Q92" s="147"/>
      <c r="V92" s="147"/>
      <c r="W92" s="147"/>
      <c r="AB92" s="147"/>
      <c r="AC92" s="147"/>
      <c r="AH92" s="147"/>
      <c r="AI92" s="147"/>
    </row>
    <row r="93" spans="4:35" customFormat="1" ht="15" customHeight="1" x14ac:dyDescent="0.25">
      <c r="D93" s="147"/>
      <c r="E93" s="147"/>
      <c r="J93" s="147"/>
      <c r="K93" s="147"/>
      <c r="P93" s="147"/>
      <c r="Q93" s="147"/>
      <c r="V93" s="147"/>
      <c r="W93" s="147"/>
      <c r="AB93" s="147"/>
      <c r="AC93" s="147"/>
      <c r="AH93" s="147"/>
      <c r="AI93" s="147"/>
    </row>
    <row r="94" spans="4:35" customFormat="1" ht="15" customHeight="1" x14ac:dyDescent="0.25">
      <c r="D94" s="147"/>
      <c r="E94" s="147"/>
      <c r="J94" s="147"/>
      <c r="K94" s="147"/>
      <c r="P94" s="147"/>
      <c r="Q94" s="147"/>
      <c r="V94" s="147"/>
      <c r="W94" s="147"/>
      <c r="AB94" s="147"/>
      <c r="AC94" s="147"/>
      <c r="AH94" s="147"/>
      <c r="AI94" s="147"/>
    </row>
    <row r="95" spans="4:35" customFormat="1" ht="21" customHeight="1" x14ac:dyDescent="0.25">
      <c r="D95" s="147"/>
      <c r="E95" s="147"/>
      <c r="J95" s="147"/>
      <c r="K95" s="147"/>
      <c r="P95" s="147"/>
      <c r="Q95" s="147"/>
      <c r="V95" s="147"/>
      <c r="W95" s="147"/>
      <c r="AB95" s="147"/>
      <c r="AC95" s="147"/>
      <c r="AH95" s="147"/>
      <c r="AI95" s="147"/>
    </row>
    <row r="96" spans="4:35" customFormat="1" ht="13.2" x14ac:dyDescent="0.25">
      <c r="D96" s="147"/>
      <c r="E96" s="147"/>
      <c r="J96" s="147"/>
      <c r="K96" s="147"/>
      <c r="P96" s="147"/>
      <c r="Q96" s="147"/>
      <c r="V96" s="147"/>
      <c r="W96" s="147"/>
      <c r="AB96" s="147"/>
      <c r="AC96" s="147"/>
      <c r="AH96" s="147"/>
      <c r="AI96" s="147"/>
    </row>
    <row r="97" spans="4:35" customFormat="1" ht="13.2" x14ac:dyDescent="0.25">
      <c r="D97" s="147"/>
      <c r="E97" s="147"/>
      <c r="J97" s="147"/>
      <c r="K97" s="147"/>
      <c r="P97" s="147"/>
      <c r="Q97" s="147"/>
      <c r="V97" s="147"/>
      <c r="W97" s="147"/>
      <c r="AB97" s="147"/>
      <c r="AC97" s="147"/>
      <c r="AH97" s="147"/>
      <c r="AI97" s="147"/>
    </row>
    <row r="98" spans="4:35" customFormat="1" ht="13.2" x14ac:dyDescent="0.25">
      <c r="D98" s="147"/>
      <c r="E98" s="147"/>
      <c r="J98" s="147"/>
      <c r="K98" s="147"/>
      <c r="P98" s="147"/>
      <c r="Q98" s="147"/>
      <c r="V98" s="147"/>
      <c r="W98" s="147"/>
      <c r="AB98" s="147"/>
      <c r="AC98" s="147"/>
      <c r="AH98" s="147"/>
      <c r="AI98" s="147"/>
    </row>
    <row r="99" spans="4:35" customFormat="1" ht="13.2" x14ac:dyDescent="0.25">
      <c r="D99" s="147"/>
      <c r="E99" s="147"/>
      <c r="J99" s="147"/>
      <c r="K99" s="147"/>
      <c r="P99" s="147"/>
      <c r="Q99" s="147"/>
      <c r="V99" s="147"/>
      <c r="W99" s="147"/>
      <c r="AB99" s="147"/>
      <c r="AC99" s="147"/>
      <c r="AH99" s="147"/>
      <c r="AI99" s="147"/>
    </row>
    <row r="100" spans="4:35" customFormat="1" ht="13.2" x14ac:dyDescent="0.25">
      <c r="D100" s="147"/>
      <c r="E100" s="147"/>
      <c r="J100" s="147"/>
      <c r="K100" s="147"/>
      <c r="P100" s="147"/>
      <c r="Q100" s="147"/>
      <c r="V100" s="147"/>
      <c r="W100" s="147"/>
      <c r="AB100" s="147"/>
      <c r="AC100" s="147"/>
      <c r="AH100" s="147"/>
      <c r="AI100" s="147"/>
    </row>
    <row r="101" spans="4:35" customFormat="1" ht="13.2" x14ac:dyDescent="0.25">
      <c r="D101" s="147"/>
      <c r="E101" s="147"/>
      <c r="J101" s="147"/>
      <c r="K101" s="147"/>
      <c r="P101" s="147"/>
      <c r="Q101" s="147"/>
      <c r="V101" s="147"/>
      <c r="W101" s="147"/>
      <c r="AB101" s="147"/>
      <c r="AC101" s="147"/>
      <c r="AH101" s="147"/>
      <c r="AI101" s="147"/>
    </row>
    <row r="102" spans="4:35" customFormat="1" ht="13.2" x14ac:dyDescent="0.25">
      <c r="D102" s="147"/>
      <c r="E102" s="147"/>
      <c r="J102" s="147"/>
      <c r="K102" s="147"/>
      <c r="P102" s="147"/>
      <c r="Q102" s="147"/>
      <c r="V102" s="147"/>
      <c r="W102" s="147"/>
      <c r="AB102" s="147"/>
      <c r="AC102" s="147"/>
      <c r="AH102" s="147"/>
      <c r="AI102" s="147"/>
    </row>
    <row r="103" spans="4:35" customFormat="1" ht="13.2" x14ac:dyDescent="0.25">
      <c r="D103" s="147"/>
      <c r="E103" s="147"/>
      <c r="J103" s="147"/>
      <c r="K103" s="147"/>
      <c r="P103" s="147"/>
      <c r="Q103" s="147"/>
      <c r="V103" s="147"/>
      <c r="W103" s="147"/>
      <c r="AB103" s="147"/>
      <c r="AC103" s="147"/>
      <c r="AH103" s="147"/>
      <c r="AI103" s="147"/>
    </row>
    <row r="104" spans="4:35" customFormat="1" ht="13.2" x14ac:dyDescent="0.25">
      <c r="D104" s="147"/>
      <c r="E104" s="147"/>
      <c r="J104" s="147"/>
      <c r="K104" s="147"/>
      <c r="P104" s="147"/>
      <c r="Q104" s="147"/>
      <c r="V104" s="147"/>
      <c r="W104" s="147"/>
      <c r="AB104" s="147"/>
      <c r="AC104" s="147"/>
      <c r="AH104" s="147"/>
      <c r="AI104" s="147"/>
    </row>
    <row r="105" spans="4:35" customFormat="1" ht="13.2" x14ac:dyDescent="0.25">
      <c r="D105" s="147"/>
      <c r="E105" s="147"/>
      <c r="J105" s="147"/>
      <c r="K105" s="147"/>
      <c r="P105" s="147"/>
      <c r="Q105" s="147"/>
      <c r="V105" s="147"/>
      <c r="W105" s="147"/>
      <c r="AB105" s="147"/>
      <c r="AC105" s="147"/>
      <c r="AH105" s="147"/>
      <c r="AI105" s="147"/>
    </row>
    <row r="106" spans="4:35" customFormat="1" ht="13.2" x14ac:dyDescent="0.25">
      <c r="D106" s="147"/>
      <c r="E106" s="147"/>
      <c r="J106" s="147"/>
      <c r="K106" s="147"/>
      <c r="P106" s="147"/>
      <c r="Q106" s="147"/>
      <c r="V106" s="147"/>
      <c r="W106" s="147"/>
      <c r="AB106" s="147"/>
      <c r="AC106" s="147"/>
      <c r="AH106" s="147"/>
      <c r="AI106" s="147"/>
    </row>
    <row r="107" spans="4:35" customFormat="1" ht="13.2" x14ac:dyDescent="0.25">
      <c r="D107" s="147"/>
      <c r="E107" s="147"/>
      <c r="J107" s="147"/>
      <c r="K107" s="147"/>
      <c r="P107" s="147"/>
      <c r="Q107" s="147"/>
      <c r="V107" s="147"/>
      <c r="W107" s="147"/>
      <c r="AB107" s="147"/>
      <c r="AC107" s="147"/>
      <c r="AH107" s="147"/>
      <c r="AI107" s="147"/>
    </row>
    <row r="108" spans="4:35" customFormat="1" ht="13.2" x14ac:dyDescent="0.25">
      <c r="D108" s="147"/>
      <c r="E108" s="147"/>
      <c r="J108" s="147"/>
      <c r="K108" s="147"/>
      <c r="P108" s="147"/>
      <c r="Q108" s="147"/>
      <c r="V108" s="147"/>
      <c r="W108" s="147"/>
      <c r="AB108" s="147"/>
      <c r="AC108" s="147"/>
      <c r="AH108" s="147"/>
      <c r="AI108" s="147"/>
    </row>
    <row r="109" spans="4:35" customFormat="1" ht="13.2" x14ac:dyDescent="0.25">
      <c r="D109" s="147"/>
      <c r="E109" s="147"/>
      <c r="J109" s="147"/>
      <c r="K109" s="147"/>
      <c r="P109" s="147"/>
      <c r="Q109" s="147"/>
      <c r="V109" s="147"/>
      <c r="W109" s="147"/>
      <c r="AB109" s="147"/>
      <c r="AC109" s="147"/>
      <c r="AH109" s="147"/>
      <c r="AI109" s="147"/>
    </row>
    <row r="110" spans="4:35" customFormat="1" ht="13.2" x14ac:dyDescent="0.25">
      <c r="D110" s="147"/>
      <c r="E110" s="147"/>
      <c r="J110" s="147"/>
      <c r="K110" s="147"/>
      <c r="P110" s="147"/>
      <c r="Q110" s="147"/>
      <c r="V110" s="147"/>
      <c r="W110" s="147"/>
      <c r="AB110" s="147"/>
      <c r="AC110" s="147"/>
      <c r="AH110" s="147"/>
      <c r="AI110" s="147"/>
    </row>
    <row r="111" spans="4:35" customFormat="1" ht="13.2" x14ac:dyDescent="0.25">
      <c r="D111" s="147"/>
      <c r="E111" s="147"/>
      <c r="J111" s="147"/>
      <c r="K111" s="147"/>
      <c r="P111" s="147"/>
      <c r="Q111" s="147"/>
      <c r="V111" s="147"/>
      <c r="W111" s="147"/>
      <c r="AB111" s="147"/>
      <c r="AC111" s="147"/>
      <c r="AH111" s="147"/>
      <c r="AI111" s="147"/>
    </row>
    <row r="112" spans="4:35" customFormat="1" ht="13.2" x14ac:dyDescent="0.25">
      <c r="D112" s="147"/>
      <c r="E112" s="147"/>
      <c r="J112" s="147"/>
      <c r="K112" s="147"/>
      <c r="P112" s="147"/>
      <c r="Q112" s="147"/>
      <c r="V112" s="147"/>
      <c r="W112" s="147"/>
      <c r="AB112" s="147"/>
      <c r="AC112" s="147"/>
      <c r="AH112" s="147"/>
      <c r="AI112" s="147"/>
    </row>
    <row r="113" spans="4:35" customFormat="1" ht="13.2" x14ac:dyDescent="0.25">
      <c r="D113" s="147"/>
      <c r="E113" s="147"/>
      <c r="J113" s="147"/>
      <c r="K113" s="147"/>
      <c r="P113" s="147"/>
      <c r="Q113" s="147"/>
      <c r="V113" s="147"/>
      <c r="W113" s="147"/>
      <c r="AB113" s="147"/>
      <c r="AC113" s="147"/>
      <c r="AH113" s="147"/>
      <c r="AI113" s="147"/>
    </row>
    <row r="114" spans="4:35" customFormat="1" ht="13.2" x14ac:dyDescent="0.25">
      <c r="D114" s="147"/>
      <c r="E114" s="147"/>
      <c r="J114" s="147"/>
      <c r="K114" s="147"/>
      <c r="P114" s="147"/>
      <c r="Q114" s="147"/>
      <c r="V114" s="147"/>
      <c r="W114" s="147"/>
      <c r="AB114" s="147"/>
      <c r="AC114" s="147"/>
      <c r="AH114" s="147"/>
      <c r="AI114" s="147"/>
    </row>
    <row r="115" spans="4:35" customFormat="1" ht="13.2" x14ac:dyDescent="0.25">
      <c r="D115" s="147"/>
      <c r="E115" s="147"/>
      <c r="J115" s="147"/>
      <c r="K115" s="147"/>
      <c r="P115" s="147"/>
      <c r="Q115" s="147"/>
      <c r="V115" s="147"/>
      <c r="W115" s="147"/>
      <c r="AB115" s="147"/>
      <c r="AC115" s="147"/>
      <c r="AH115" s="147"/>
      <c r="AI115" s="147"/>
    </row>
    <row r="116" spans="4:35" customFormat="1" ht="13.2" x14ac:dyDescent="0.25">
      <c r="D116" s="147"/>
      <c r="E116" s="147"/>
      <c r="J116" s="147"/>
      <c r="K116" s="147"/>
      <c r="P116" s="147"/>
      <c r="Q116" s="147"/>
      <c r="V116" s="147"/>
      <c r="W116" s="147"/>
      <c r="AB116" s="147"/>
      <c r="AC116" s="147"/>
      <c r="AH116" s="147"/>
      <c r="AI116" s="147"/>
    </row>
    <row r="117" spans="4:35" customFormat="1" ht="13.2" x14ac:dyDescent="0.25">
      <c r="D117" s="147"/>
      <c r="E117" s="147"/>
      <c r="J117" s="147"/>
      <c r="K117" s="147"/>
      <c r="P117" s="147"/>
      <c r="Q117" s="147"/>
      <c r="V117" s="147"/>
      <c r="W117" s="147"/>
      <c r="AB117" s="147"/>
      <c r="AC117" s="147"/>
      <c r="AH117" s="147"/>
      <c r="AI117" s="147"/>
    </row>
    <row r="118" spans="4:35" customFormat="1" ht="13.2" x14ac:dyDescent="0.25">
      <c r="D118" s="147"/>
      <c r="E118" s="147"/>
      <c r="J118" s="147"/>
      <c r="K118" s="147"/>
      <c r="P118" s="147"/>
      <c r="Q118" s="147"/>
      <c r="V118" s="147"/>
      <c r="W118" s="147"/>
      <c r="AB118" s="147"/>
      <c r="AC118" s="147"/>
      <c r="AH118" s="147"/>
      <c r="AI118" s="147"/>
    </row>
    <row r="119" spans="4:35" customFormat="1" ht="13.2" x14ac:dyDescent="0.25">
      <c r="D119" s="147"/>
      <c r="E119" s="147"/>
      <c r="J119" s="147"/>
      <c r="K119" s="147"/>
      <c r="P119" s="147"/>
      <c r="Q119" s="147"/>
      <c r="V119" s="147"/>
      <c r="W119" s="147"/>
      <c r="AB119" s="147"/>
      <c r="AC119" s="147"/>
      <c r="AH119" s="147"/>
      <c r="AI119" s="147"/>
    </row>
    <row r="120" spans="4:35" customFormat="1" ht="13.2" x14ac:dyDescent="0.25">
      <c r="D120" s="147"/>
      <c r="E120" s="147"/>
      <c r="J120" s="147"/>
      <c r="K120" s="147"/>
      <c r="P120" s="147"/>
      <c r="Q120" s="147"/>
      <c r="V120" s="147"/>
      <c r="W120" s="147"/>
      <c r="AB120" s="147"/>
      <c r="AC120" s="147"/>
      <c r="AH120" s="147"/>
      <c r="AI120" s="147"/>
    </row>
    <row r="121" spans="4:35" customFormat="1" ht="13.2" x14ac:dyDescent="0.25">
      <c r="D121" s="147"/>
      <c r="E121" s="147"/>
      <c r="J121" s="147"/>
      <c r="K121" s="147"/>
      <c r="P121" s="147"/>
      <c r="Q121" s="147"/>
      <c r="V121" s="147"/>
      <c r="W121" s="147"/>
      <c r="AB121" s="147"/>
      <c r="AC121" s="147"/>
      <c r="AH121" s="147"/>
      <c r="AI121" s="147"/>
    </row>
    <row r="122" spans="4:35" customFormat="1" ht="13.2" x14ac:dyDescent="0.25">
      <c r="D122" s="147"/>
      <c r="E122" s="147"/>
      <c r="J122" s="147"/>
      <c r="K122" s="147"/>
      <c r="P122" s="147"/>
      <c r="Q122" s="147"/>
      <c r="V122" s="147"/>
      <c r="W122" s="147"/>
      <c r="AB122" s="147"/>
      <c r="AC122" s="147"/>
      <c r="AH122" s="147"/>
      <c r="AI122" s="147"/>
    </row>
    <row r="123" spans="4:35" customFormat="1" ht="13.2" x14ac:dyDescent="0.25">
      <c r="D123" s="147"/>
      <c r="E123" s="147"/>
      <c r="J123" s="147"/>
      <c r="K123" s="147"/>
      <c r="P123" s="147"/>
      <c r="Q123" s="147"/>
      <c r="V123" s="147"/>
      <c r="W123" s="147"/>
      <c r="AB123" s="147"/>
      <c r="AC123" s="147"/>
      <c r="AH123" s="147"/>
      <c r="AI123" s="147"/>
    </row>
    <row r="124" spans="4:35" customFormat="1" ht="13.2" x14ac:dyDescent="0.25">
      <c r="D124" s="147"/>
      <c r="E124" s="147"/>
      <c r="J124" s="147"/>
      <c r="K124" s="147"/>
      <c r="P124" s="147"/>
      <c r="Q124" s="147"/>
      <c r="V124" s="147"/>
      <c r="W124" s="147"/>
      <c r="AB124" s="147"/>
      <c r="AC124" s="147"/>
      <c r="AH124" s="147"/>
      <c r="AI124" s="147"/>
    </row>
    <row r="125" spans="4:35" customFormat="1" ht="13.2" x14ac:dyDescent="0.25">
      <c r="D125" s="147"/>
      <c r="E125" s="147"/>
      <c r="J125" s="147"/>
      <c r="K125" s="147"/>
      <c r="P125" s="147"/>
      <c r="Q125" s="147"/>
      <c r="V125" s="147"/>
      <c r="W125" s="147"/>
      <c r="AB125" s="147"/>
      <c r="AC125" s="147"/>
      <c r="AH125" s="147"/>
      <c r="AI125" s="147"/>
    </row>
    <row r="126" spans="4:35" customFormat="1" ht="13.2" x14ac:dyDescent="0.25">
      <c r="D126" s="147"/>
      <c r="E126" s="147"/>
      <c r="J126" s="147"/>
      <c r="K126" s="147"/>
      <c r="P126" s="147"/>
      <c r="Q126" s="147"/>
      <c r="V126" s="147"/>
      <c r="W126" s="147"/>
      <c r="AB126" s="147"/>
      <c r="AC126" s="147"/>
      <c r="AH126" s="147"/>
      <c r="AI126" s="147"/>
    </row>
    <row r="127" spans="4:35" customFormat="1" ht="13.2" x14ac:dyDescent="0.25">
      <c r="D127" s="147"/>
      <c r="E127" s="147"/>
      <c r="J127" s="147"/>
      <c r="K127" s="147"/>
      <c r="P127" s="147"/>
      <c r="Q127" s="147"/>
      <c r="V127" s="147"/>
      <c r="W127" s="147"/>
      <c r="AB127" s="147"/>
      <c r="AC127" s="147"/>
      <c r="AH127" s="147"/>
      <c r="AI127" s="147"/>
    </row>
    <row r="128" spans="4:35" customFormat="1" ht="13.2" x14ac:dyDescent="0.25">
      <c r="D128" s="147"/>
      <c r="E128" s="147"/>
      <c r="J128" s="147"/>
      <c r="K128" s="147"/>
      <c r="P128" s="147"/>
      <c r="Q128" s="147"/>
      <c r="V128" s="147"/>
      <c r="W128" s="147"/>
      <c r="AB128" s="147"/>
      <c r="AC128" s="147"/>
      <c r="AH128" s="147"/>
      <c r="AI128" s="147"/>
    </row>
    <row r="129" spans="4:35" customFormat="1" ht="13.2" x14ac:dyDescent="0.25">
      <c r="D129" s="147"/>
      <c r="E129" s="147"/>
      <c r="J129" s="147"/>
      <c r="K129" s="147"/>
      <c r="P129" s="147"/>
      <c r="Q129" s="147"/>
      <c r="V129" s="147"/>
      <c r="W129" s="147"/>
      <c r="AB129" s="147"/>
      <c r="AC129" s="147"/>
      <c r="AH129" s="147"/>
      <c r="AI129" s="147"/>
    </row>
    <row r="130" spans="4:35" customFormat="1" ht="13.2" x14ac:dyDescent="0.25">
      <c r="D130" s="147"/>
      <c r="E130" s="147"/>
      <c r="J130" s="147"/>
      <c r="K130" s="147"/>
      <c r="P130" s="147"/>
      <c r="Q130" s="147"/>
      <c r="V130" s="147"/>
      <c r="W130" s="147"/>
      <c r="AB130" s="147"/>
      <c r="AC130" s="147"/>
      <c r="AH130" s="147"/>
      <c r="AI130" s="147"/>
    </row>
    <row r="131" spans="4:35" customFormat="1" ht="13.2" x14ac:dyDescent="0.25">
      <c r="D131" s="147"/>
      <c r="E131" s="147"/>
      <c r="J131" s="147"/>
      <c r="K131" s="147"/>
      <c r="P131" s="147"/>
      <c r="Q131" s="147"/>
      <c r="V131" s="147"/>
      <c r="W131" s="147"/>
      <c r="AB131" s="147"/>
      <c r="AC131" s="147"/>
      <c r="AH131" s="147"/>
      <c r="AI131" s="147"/>
    </row>
    <row r="132" spans="4:35" customFormat="1" ht="13.2" x14ac:dyDescent="0.25">
      <c r="D132" s="147"/>
      <c r="E132" s="147"/>
      <c r="J132" s="147"/>
      <c r="K132" s="147"/>
      <c r="P132" s="147"/>
      <c r="Q132" s="147"/>
      <c r="V132" s="147"/>
      <c r="W132" s="147"/>
      <c r="AB132" s="147"/>
      <c r="AC132" s="147"/>
      <c r="AH132" s="147"/>
      <c r="AI132" s="147"/>
    </row>
    <row r="133" spans="4:35" customFormat="1" ht="13.2" x14ac:dyDescent="0.25">
      <c r="D133" s="147"/>
      <c r="E133" s="147"/>
      <c r="J133" s="147"/>
      <c r="K133" s="147"/>
      <c r="P133" s="147"/>
      <c r="Q133" s="147"/>
      <c r="V133" s="147"/>
      <c r="W133" s="147"/>
      <c r="AB133" s="147"/>
      <c r="AC133" s="147"/>
      <c r="AH133" s="147"/>
      <c r="AI133" s="147"/>
    </row>
    <row r="134" spans="4:35" customFormat="1" ht="13.2" x14ac:dyDescent="0.25">
      <c r="D134" s="147"/>
      <c r="E134" s="147"/>
      <c r="J134" s="147"/>
      <c r="K134" s="147"/>
      <c r="P134" s="147"/>
      <c r="Q134" s="147"/>
      <c r="V134" s="147"/>
      <c r="W134" s="147"/>
      <c r="AB134" s="147"/>
      <c r="AC134" s="147"/>
      <c r="AH134" s="147"/>
      <c r="AI134" s="147"/>
    </row>
    <row r="135" spans="4:35" customFormat="1" ht="13.2" x14ac:dyDescent="0.25">
      <c r="D135" s="147"/>
      <c r="E135" s="147"/>
      <c r="J135" s="147"/>
      <c r="K135" s="147"/>
      <c r="P135" s="147"/>
      <c r="Q135" s="147"/>
      <c r="V135" s="147"/>
      <c r="W135" s="147"/>
      <c r="AB135" s="147"/>
      <c r="AC135" s="147"/>
      <c r="AH135" s="147"/>
      <c r="AI135" s="147"/>
    </row>
    <row r="136" spans="4:35" customFormat="1" ht="13.2" x14ac:dyDescent="0.25">
      <c r="D136" s="147"/>
      <c r="E136" s="147"/>
      <c r="J136" s="147"/>
      <c r="K136" s="147"/>
      <c r="P136" s="147"/>
      <c r="Q136" s="147"/>
      <c r="V136" s="147"/>
      <c r="W136" s="147"/>
      <c r="AB136" s="147"/>
      <c r="AC136" s="147"/>
      <c r="AH136" s="147"/>
      <c r="AI136" s="147"/>
    </row>
    <row r="137" spans="4:35" customFormat="1" ht="13.2" x14ac:dyDescent="0.25">
      <c r="D137" s="147"/>
      <c r="E137" s="147"/>
      <c r="J137" s="147"/>
      <c r="K137" s="147"/>
      <c r="P137" s="147"/>
      <c r="Q137" s="147"/>
      <c r="V137" s="147"/>
      <c r="W137" s="147"/>
      <c r="AB137" s="147"/>
      <c r="AC137" s="147"/>
      <c r="AH137" s="147"/>
      <c r="AI137" s="147"/>
    </row>
    <row r="138" spans="4:35" customFormat="1" ht="13.2" x14ac:dyDescent="0.25">
      <c r="D138" s="147"/>
      <c r="E138" s="147"/>
      <c r="J138" s="147"/>
      <c r="K138" s="147"/>
      <c r="P138" s="147"/>
      <c r="Q138" s="147"/>
      <c r="V138" s="147"/>
      <c r="W138" s="147"/>
      <c r="AB138" s="147"/>
      <c r="AC138" s="147"/>
      <c r="AH138" s="147"/>
      <c r="AI138" s="147"/>
    </row>
    <row r="139" spans="4:35" customFormat="1" ht="13.2" x14ac:dyDescent="0.25">
      <c r="D139" s="147"/>
      <c r="E139" s="147"/>
      <c r="J139" s="147"/>
      <c r="K139" s="147"/>
      <c r="P139" s="147"/>
      <c r="Q139" s="147"/>
      <c r="V139" s="147"/>
      <c r="W139" s="147"/>
      <c r="AB139" s="147"/>
      <c r="AC139" s="147"/>
      <c r="AH139" s="147"/>
      <c r="AI139" s="147"/>
    </row>
    <row r="140" spans="4:35" customFormat="1" ht="13.2" x14ac:dyDescent="0.25">
      <c r="D140" s="147"/>
      <c r="E140" s="147"/>
      <c r="J140" s="147"/>
      <c r="K140" s="147"/>
      <c r="P140" s="147"/>
      <c r="Q140" s="147"/>
      <c r="V140" s="147"/>
      <c r="W140" s="147"/>
      <c r="AB140" s="147"/>
      <c r="AC140" s="147"/>
      <c r="AH140" s="147"/>
      <c r="AI140" s="147"/>
    </row>
    <row r="141" spans="4:35" customFormat="1" ht="13.2" x14ac:dyDescent="0.25">
      <c r="D141" s="147"/>
      <c r="E141" s="147"/>
      <c r="J141" s="147"/>
      <c r="K141" s="147"/>
      <c r="P141" s="147"/>
      <c r="Q141" s="147"/>
      <c r="V141" s="147"/>
      <c r="W141" s="147"/>
      <c r="AB141" s="147"/>
      <c r="AC141" s="147"/>
      <c r="AH141" s="147"/>
      <c r="AI141" s="147"/>
    </row>
    <row r="142" spans="4:35" customFormat="1" ht="13.2" x14ac:dyDescent="0.25">
      <c r="D142" s="147"/>
      <c r="E142" s="147"/>
      <c r="J142" s="147"/>
      <c r="K142" s="147"/>
      <c r="P142" s="147"/>
      <c r="Q142" s="147"/>
      <c r="V142" s="147"/>
      <c r="W142" s="147"/>
      <c r="AB142" s="147"/>
      <c r="AC142" s="147"/>
      <c r="AH142" s="147"/>
      <c r="AI142" s="147"/>
    </row>
    <row r="143" spans="4:35" customFormat="1" ht="13.2" x14ac:dyDescent="0.25">
      <c r="D143" s="147"/>
      <c r="E143" s="147"/>
      <c r="J143" s="147"/>
      <c r="K143" s="147"/>
      <c r="P143" s="147"/>
      <c r="Q143" s="147"/>
      <c r="V143" s="147"/>
      <c r="W143" s="147"/>
      <c r="AB143" s="147"/>
      <c r="AC143" s="147"/>
      <c r="AH143" s="147"/>
      <c r="AI143" s="147"/>
    </row>
    <row r="144" spans="4:35" customFormat="1" ht="13.2" x14ac:dyDescent="0.25">
      <c r="D144" s="147"/>
      <c r="E144" s="147"/>
      <c r="J144" s="147"/>
      <c r="K144" s="147"/>
      <c r="P144" s="147"/>
      <c r="Q144" s="147"/>
      <c r="V144" s="147"/>
      <c r="W144" s="147"/>
      <c r="AB144" s="147"/>
      <c r="AC144" s="147"/>
      <c r="AH144" s="147"/>
      <c r="AI144" s="147"/>
    </row>
    <row r="145" spans="4:35" customFormat="1" ht="13.2" x14ac:dyDescent="0.25">
      <c r="D145" s="147"/>
      <c r="E145" s="147"/>
      <c r="J145" s="147"/>
      <c r="K145" s="147"/>
      <c r="P145" s="147"/>
      <c r="Q145" s="147"/>
      <c r="V145" s="147"/>
      <c r="W145" s="147"/>
      <c r="AB145" s="147"/>
      <c r="AC145" s="147"/>
      <c r="AH145" s="147"/>
      <c r="AI145" s="147"/>
    </row>
    <row r="146" spans="4:35" customFormat="1" ht="13.2" x14ac:dyDescent="0.25">
      <c r="D146" s="147"/>
      <c r="E146" s="147"/>
      <c r="J146" s="147"/>
      <c r="K146" s="147"/>
      <c r="P146" s="147"/>
      <c r="Q146" s="147"/>
      <c r="V146" s="147"/>
      <c r="W146" s="147"/>
      <c r="AB146" s="147"/>
      <c r="AC146" s="147"/>
      <c r="AH146" s="147"/>
      <c r="AI146" s="147"/>
    </row>
    <row r="147" spans="4:35" customFormat="1" ht="13.2" x14ac:dyDescent="0.25">
      <c r="D147" s="147"/>
      <c r="E147" s="147"/>
      <c r="J147" s="147"/>
      <c r="K147" s="147"/>
      <c r="P147" s="147"/>
      <c r="Q147" s="147"/>
      <c r="V147" s="147"/>
      <c r="W147" s="147"/>
      <c r="AB147" s="147"/>
      <c r="AC147" s="147"/>
      <c r="AH147" s="147"/>
      <c r="AI147" s="147"/>
    </row>
    <row r="148" spans="4:35" customFormat="1" ht="13.2" x14ac:dyDescent="0.25">
      <c r="D148" s="147"/>
      <c r="E148" s="147"/>
      <c r="J148" s="147"/>
      <c r="K148" s="147"/>
      <c r="P148" s="147"/>
      <c r="Q148" s="147"/>
      <c r="V148" s="147"/>
      <c r="W148" s="147"/>
      <c r="AB148" s="147"/>
      <c r="AC148" s="147"/>
      <c r="AH148" s="147"/>
      <c r="AI148" s="147"/>
    </row>
    <row r="149" spans="4:35" customFormat="1" ht="13.2" x14ac:dyDescent="0.25">
      <c r="D149" s="147"/>
      <c r="E149" s="147"/>
      <c r="J149" s="147"/>
      <c r="K149" s="147"/>
      <c r="P149" s="147"/>
      <c r="Q149" s="147"/>
      <c r="V149" s="147"/>
      <c r="W149" s="147"/>
      <c r="AB149" s="147"/>
      <c r="AC149" s="147"/>
      <c r="AH149" s="147"/>
      <c r="AI149" s="147"/>
    </row>
    <row r="150" spans="4:35" customFormat="1" ht="13.2" x14ac:dyDescent="0.25">
      <c r="D150" s="147"/>
      <c r="E150" s="147"/>
      <c r="J150" s="147"/>
      <c r="K150" s="147"/>
      <c r="P150" s="147"/>
      <c r="Q150" s="147"/>
      <c r="V150" s="147"/>
      <c r="W150" s="147"/>
      <c r="AB150" s="147"/>
      <c r="AC150" s="147"/>
      <c r="AH150" s="147"/>
      <c r="AI150" s="147"/>
    </row>
    <row r="151" spans="4:35" customFormat="1" ht="13.2" x14ac:dyDescent="0.25">
      <c r="D151" s="147"/>
      <c r="E151" s="147"/>
      <c r="J151" s="147"/>
      <c r="K151" s="147"/>
      <c r="P151" s="147"/>
      <c r="Q151" s="147"/>
      <c r="V151" s="147"/>
      <c r="W151" s="147"/>
      <c r="AB151" s="147"/>
      <c r="AC151" s="147"/>
      <c r="AH151" s="147"/>
      <c r="AI151" s="147"/>
    </row>
    <row r="152" spans="4:35" customFormat="1" ht="13.2" x14ac:dyDescent="0.25">
      <c r="D152" s="147"/>
      <c r="E152" s="147"/>
      <c r="J152" s="147"/>
      <c r="K152" s="147"/>
      <c r="P152" s="147"/>
      <c r="Q152" s="147"/>
      <c r="V152" s="147"/>
      <c r="W152" s="147"/>
      <c r="AB152" s="147"/>
      <c r="AC152" s="147"/>
      <c r="AH152" s="147"/>
      <c r="AI152" s="147"/>
    </row>
    <row r="153" spans="4:35" customFormat="1" ht="13.2" x14ac:dyDescent="0.25">
      <c r="D153" s="147"/>
      <c r="E153" s="147"/>
      <c r="J153" s="147"/>
      <c r="K153" s="147"/>
      <c r="P153" s="147"/>
      <c r="Q153" s="147"/>
      <c r="V153" s="147"/>
      <c r="W153" s="147"/>
      <c r="AB153" s="147"/>
      <c r="AC153" s="147"/>
      <c r="AH153" s="147"/>
      <c r="AI153" s="147"/>
    </row>
    <row r="154" spans="4:35" customFormat="1" ht="13.2" x14ac:dyDescent="0.25">
      <c r="D154" s="147"/>
      <c r="E154" s="147"/>
      <c r="J154" s="147"/>
      <c r="K154" s="147"/>
      <c r="P154" s="147"/>
      <c r="Q154" s="147"/>
      <c r="V154" s="147"/>
      <c r="W154" s="147"/>
      <c r="AB154" s="147"/>
      <c r="AC154" s="147"/>
      <c r="AH154" s="147"/>
      <c r="AI154" s="147"/>
    </row>
    <row r="155" spans="4:35" customFormat="1" ht="13.2" x14ac:dyDescent="0.25">
      <c r="D155" s="147"/>
      <c r="E155" s="147"/>
      <c r="J155" s="147"/>
      <c r="K155" s="147"/>
      <c r="P155" s="147"/>
      <c r="Q155" s="147"/>
      <c r="V155" s="147"/>
      <c r="W155" s="147"/>
      <c r="AB155" s="147"/>
      <c r="AC155" s="147"/>
      <c r="AH155" s="147"/>
      <c r="AI155" s="147"/>
    </row>
    <row r="156" spans="4:35" customFormat="1" ht="13.2" x14ac:dyDescent="0.25">
      <c r="D156" s="147"/>
      <c r="E156" s="147"/>
      <c r="J156" s="147"/>
      <c r="K156" s="147"/>
      <c r="P156" s="147"/>
      <c r="Q156" s="147"/>
      <c r="V156" s="147"/>
      <c r="W156" s="147"/>
      <c r="AB156" s="147"/>
      <c r="AC156" s="147"/>
      <c r="AH156" s="147"/>
      <c r="AI156" s="147"/>
    </row>
    <row r="157" spans="4:35" customFormat="1" ht="13.2" x14ac:dyDescent="0.25">
      <c r="D157" s="147"/>
      <c r="E157" s="147"/>
      <c r="J157" s="147"/>
      <c r="K157" s="147"/>
      <c r="P157" s="147"/>
      <c r="Q157" s="147"/>
      <c r="V157" s="147"/>
      <c r="W157" s="147"/>
      <c r="AB157" s="147"/>
      <c r="AC157" s="147"/>
      <c r="AH157" s="147"/>
      <c r="AI157" s="147"/>
    </row>
    <row r="158" spans="4:35" customFormat="1" ht="13.2" x14ac:dyDescent="0.25">
      <c r="D158" s="147"/>
      <c r="E158" s="147"/>
      <c r="J158" s="147"/>
      <c r="K158" s="147"/>
      <c r="P158" s="147"/>
      <c r="Q158" s="147"/>
      <c r="V158" s="147"/>
      <c r="W158" s="147"/>
      <c r="AB158" s="147"/>
      <c r="AC158" s="147"/>
      <c r="AH158" s="147"/>
      <c r="AI158" s="147"/>
    </row>
    <row r="159" spans="4:35" customFormat="1" ht="13.2" x14ac:dyDescent="0.25">
      <c r="D159" s="147"/>
      <c r="E159" s="147"/>
      <c r="J159" s="147"/>
      <c r="K159" s="147"/>
      <c r="P159" s="147"/>
      <c r="Q159" s="147"/>
      <c r="V159" s="147"/>
      <c r="W159" s="147"/>
      <c r="AB159" s="147"/>
      <c r="AC159" s="147"/>
      <c r="AH159" s="147"/>
      <c r="AI159" s="147"/>
    </row>
    <row r="160" spans="4:35" customFormat="1" ht="13.2" x14ac:dyDescent="0.25">
      <c r="D160" s="147"/>
      <c r="E160" s="147"/>
      <c r="J160" s="147"/>
      <c r="K160" s="147"/>
      <c r="P160" s="147"/>
      <c r="Q160" s="147"/>
      <c r="V160" s="147"/>
      <c r="W160" s="147"/>
      <c r="AB160" s="147"/>
      <c r="AC160" s="147"/>
      <c r="AH160" s="147"/>
      <c r="AI160" s="147"/>
    </row>
    <row r="161" spans="1:35" customFormat="1" ht="13.2" x14ac:dyDescent="0.25">
      <c r="D161" s="147"/>
      <c r="E161" s="147"/>
      <c r="J161" s="147"/>
      <c r="K161" s="147"/>
      <c r="P161" s="147"/>
      <c r="Q161" s="147"/>
      <c r="V161" s="147"/>
      <c r="W161" s="147"/>
      <c r="AB161" s="147"/>
      <c r="AC161" s="147"/>
      <c r="AH161" s="147"/>
      <c r="AI161" s="147"/>
    </row>
    <row r="162" spans="1:35" customFormat="1" ht="13.2" x14ac:dyDescent="0.25">
      <c r="D162" s="147"/>
      <c r="E162" s="147"/>
      <c r="J162" s="147"/>
      <c r="K162" s="147"/>
      <c r="P162" s="147"/>
      <c r="Q162" s="147"/>
      <c r="V162" s="147"/>
      <c r="W162" s="147"/>
      <c r="AB162" s="147"/>
      <c r="AC162" s="147"/>
      <c r="AH162" s="147"/>
      <c r="AI162" s="147"/>
    </row>
    <row r="163" spans="1:35" customFormat="1" ht="13.2" x14ac:dyDescent="0.25">
      <c r="D163" s="147"/>
      <c r="E163" s="147"/>
      <c r="J163" s="147"/>
      <c r="K163" s="147"/>
      <c r="P163" s="147"/>
      <c r="Q163" s="147"/>
      <c r="V163" s="147"/>
      <c r="W163" s="147"/>
      <c r="AB163" s="147"/>
      <c r="AC163" s="147"/>
      <c r="AH163" s="147"/>
      <c r="AI163" s="147"/>
    </row>
    <row r="164" spans="1:35" customFormat="1" ht="13.2" x14ac:dyDescent="0.25">
      <c r="D164" s="147"/>
      <c r="E164" s="147"/>
      <c r="J164" s="147"/>
      <c r="K164" s="147"/>
      <c r="P164" s="147"/>
      <c r="Q164" s="147"/>
      <c r="V164" s="147"/>
      <c r="W164" s="147"/>
      <c r="AB164" s="147"/>
      <c r="AC164" s="147"/>
      <c r="AH164" s="147"/>
      <c r="AI164" s="147"/>
    </row>
    <row r="165" spans="1:35" customFormat="1" ht="13.2" x14ac:dyDescent="0.25">
      <c r="D165" s="147"/>
      <c r="E165" s="147"/>
      <c r="J165" s="147"/>
      <c r="K165" s="147"/>
      <c r="P165" s="147"/>
      <c r="Q165" s="147"/>
      <c r="V165" s="147"/>
      <c r="W165" s="147"/>
      <c r="AB165" s="147"/>
      <c r="AC165" s="147"/>
      <c r="AH165" s="147"/>
      <c r="AI165" s="147"/>
    </row>
    <row r="166" spans="1:35" customFormat="1" ht="13.2" x14ac:dyDescent="0.25">
      <c r="D166" s="147"/>
      <c r="E166" s="147"/>
      <c r="J166" s="147"/>
      <c r="K166" s="147"/>
      <c r="P166" s="147"/>
      <c r="Q166" s="147"/>
      <c r="V166" s="147"/>
      <c r="W166" s="147"/>
      <c r="AB166" s="147"/>
      <c r="AC166" s="147"/>
      <c r="AH166" s="147"/>
      <c r="AI166" s="147"/>
    </row>
    <row r="167" spans="1:35" customFormat="1" ht="13.2" x14ac:dyDescent="0.25">
      <c r="D167" s="147"/>
      <c r="E167" s="147"/>
      <c r="J167" s="147"/>
      <c r="K167" s="147"/>
      <c r="P167" s="147"/>
      <c r="Q167" s="147"/>
      <c r="V167" s="147"/>
      <c r="W167" s="147"/>
      <c r="AB167" s="147"/>
      <c r="AC167" s="147"/>
      <c r="AH167" s="147"/>
      <c r="AI167" s="147"/>
    </row>
    <row r="168" spans="1:35" customFormat="1" ht="13.2" x14ac:dyDescent="0.25">
      <c r="D168" s="147"/>
      <c r="E168" s="147"/>
      <c r="J168" s="147"/>
      <c r="K168" s="147"/>
      <c r="P168" s="147"/>
      <c r="Q168" s="147"/>
      <c r="V168" s="147"/>
      <c r="W168" s="147"/>
      <c r="AB168" s="147"/>
      <c r="AC168" s="147"/>
      <c r="AH168" s="147"/>
      <c r="AI168" s="147"/>
    </row>
    <row r="169" spans="1:35" customFormat="1" ht="13.2" x14ac:dyDescent="0.25">
      <c r="D169" s="147"/>
      <c r="E169" s="147"/>
      <c r="J169" s="147"/>
      <c r="K169" s="147"/>
      <c r="P169" s="147"/>
      <c r="Q169" s="147"/>
      <c r="V169" s="147"/>
      <c r="W169" s="147"/>
      <c r="AB169" s="147"/>
      <c r="AC169" s="147"/>
      <c r="AH169" s="147"/>
      <c r="AI169" s="147"/>
    </row>
    <row r="170" spans="1:35" customFormat="1" ht="13.2" x14ac:dyDescent="0.25">
      <c r="D170" s="147"/>
      <c r="E170" s="147"/>
      <c r="J170" s="147"/>
      <c r="K170" s="147"/>
      <c r="P170" s="147"/>
      <c r="Q170" s="147"/>
      <c r="V170" s="147"/>
      <c r="W170" s="147"/>
      <c r="AB170" s="147"/>
      <c r="AC170" s="147"/>
      <c r="AH170" s="147"/>
      <c r="AI170" s="147"/>
    </row>
    <row r="171" spans="1:35" customFormat="1" ht="13.2" x14ac:dyDescent="0.25">
      <c r="D171" s="147"/>
      <c r="E171" s="147"/>
      <c r="G171" s="1"/>
      <c r="H171" s="1"/>
      <c r="I171" s="1"/>
      <c r="J171" s="87"/>
      <c r="K171" s="87"/>
      <c r="M171" s="1"/>
      <c r="N171" s="1"/>
      <c r="O171" s="1"/>
      <c r="P171" s="87"/>
      <c r="Q171" s="87"/>
      <c r="S171" s="1"/>
      <c r="T171" s="1"/>
      <c r="U171" s="1"/>
      <c r="V171" s="87"/>
      <c r="W171" s="87"/>
      <c r="Y171" s="1"/>
      <c r="Z171" s="1"/>
      <c r="AA171" s="1"/>
      <c r="AB171" s="87"/>
      <c r="AC171" s="87"/>
      <c r="AE171" s="1"/>
      <c r="AF171" s="1"/>
      <c r="AG171" s="1"/>
      <c r="AH171" s="87"/>
      <c r="AI171" s="87"/>
    </row>
    <row r="172" spans="1:35" customFormat="1" ht="13.2" x14ac:dyDescent="0.25">
      <c r="D172" s="147"/>
      <c r="E172" s="147"/>
      <c r="G172" s="1"/>
      <c r="H172" s="1"/>
      <c r="I172" s="1"/>
      <c r="J172" s="87"/>
      <c r="K172" s="87"/>
      <c r="M172" s="1"/>
      <c r="N172" s="1"/>
      <c r="O172" s="1"/>
      <c r="P172" s="87"/>
      <c r="Q172" s="87"/>
      <c r="S172" s="1"/>
      <c r="T172" s="1"/>
      <c r="U172" s="1"/>
      <c r="V172" s="87"/>
      <c r="W172" s="87"/>
      <c r="Y172" s="1"/>
      <c r="Z172" s="1"/>
      <c r="AA172" s="1"/>
      <c r="AB172" s="87"/>
      <c r="AC172" s="87"/>
      <c r="AE172" s="1"/>
      <c r="AF172" s="1"/>
      <c r="AG172" s="1"/>
      <c r="AH172" s="87"/>
      <c r="AI172" s="87"/>
    </row>
    <row r="173" spans="1:35" ht="13.2" x14ac:dyDescent="0.25">
      <c r="A173"/>
      <c r="B173"/>
      <c r="C173"/>
      <c r="D173" s="147"/>
      <c r="E173" s="147"/>
      <c r="F173"/>
      <c r="K173" s="87"/>
      <c r="L173" s="48"/>
      <c r="Q173" s="87"/>
      <c r="R173" s="48"/>
      <c r="W173" s="87"/>
      <c r="X173" s="48"/>
      <c r="AC173" s="87"/>
      <c r="AD173" s="48"/>
      <c r="AI173" s="87"/>
    </row>
    <row r="174" spans="1:35" ht="13.2" x14ac:dyDescent="0.25">
      <c r="A174"/>
      <c r="B174"/>
      <c r="C174"/>
      <c r="D174" s="147"/>
      <c r="E174" s="147"/>
      <c r="F174"/>
      <c r="K174" s="87"/>
      <c r="L174" s="48"/>
      <c r="Q174" s="87"/>
      <c r="R174" s="48"/>
      <c r="W174" s="87"/>
      <c r="X174" s="48"/>
      <c r="AC174" s="87"/>
      <c r="AD174" s="48"/>
      <c r="AI174" s="87"/>
    </row>
    <row r="175" spans="1:35" ht="13.2" x14ac:dyDescent="0.25">
      <c r="A175"/>
      <c r="B175"/>
      <c r="C175"/>
      <c r="D175" s="147"/>
      <c r="E175" s="147"/>
      <c r="F175"/>
      <c r="K175" s="87"/>
      <c r="L175" s="48"/>
      <c r="Q175" s="87"/>
      <c r="R175" s="48"/>
      <c r="W175" s="87"/>
      <c r="X175" s="48"/>
      <c r="AC175" s="87"/>
      <c r="AD175" s="48"/>
      <c r="AI175" s="87"/>
    </row>
    <row r="176" spans="1:35" ht="13.2" x14ac:dyDescent="0.25">
      <c r="A176"/>
      <c r="B176"/>
      <c r="C176"/>
      <c r="D176" s="147"/>
      <c r="E176" s="147"/>
      <c r="F176"/>
      <c r="K176" s="87"/>
      <c r="L176" s="48"/>
      <c r="Q176" s="87"/>
      <c r="R176" s="48"/>
      <c r="W176" s="87"/>
      <c r="X176" s="48"/>
      <c r="AC176" s="87"/>
      <c r="AD176" s="48"/>
      <c r="AI176" s="87"/>
    </row>
    <row r="177" spans="1:35" ht="13.2" x14ac:dyDescent="0.25">
      <c r="A177"/>
      <c r="B177"/>
      <c r="C177"/>
      <c r="D177" s="147"/>
      <c r="E177" s="147"/>
      <c r="F177"/>
      <c r="K177" s="87"/>
      <c r="L177" s="48"/>
      <c r="Q177" s="87"/>
      <c r="R177" s="48"/>
      <c r="W177" s="87"/>
      <c r="X177" s="48"/>
      <c r="AC177" s="87"/>
      <c r="AD177" s="48"/>
      <c r="AI177" s="87"/>
    </row>
    <row r="178" spans="1:35" ht="13.2" x14ac:dyDescent="0.25">
      <c r="A178"/>
      <c r="B178"/>
      <c r="C178"/>
      <c r="D178" s="147"/>
      <c r="E178" s="147"/>
      <c r="F178"/>
      <c r="K178" s="87"/>
      <c r="L178" s="48"/>
      <c r="Q178" s="87"/>
      <c r="R178" s="48"/>
      <c r="W178" s="87"/>
      <c r="X178" s="48"/>
      <c r="AC178" s="87"/>
      <c r="AD178" s="48"/>
      <c r="AI178" s="87"/>
    </row>
    <row r="179" spans="1:35" ht="13.2" x14ac:dyDescent="0.25">
      <c r="A179"/>
      <c r="B179"/>
      <c r="C179"/>
      <c r="D179" s="147"/>
      <c r="E179" s="147"/>
      <c r="F179"/>
      <c r="K179" s="87"/>
      <c r="L179" s="48"/>
      <c r="Q179" s="87"/>
      <c r="R179" s="48"/>
      <c r="W179" s="87"/>
      <c r="X179" s="48"/>
      <c r="AC179" s="87"/>
      <c r="AD179" s="48"/>
      <c r="AI179" s="87"/>
    </row>
    <row r="180" spans="1:35" ht="13.2" x14ac:dyDescent="0.25">
      <c r="A180"/>
      <c r="B180"/>
      <c r="C180"/>
      <c r="D180" s="147"/>
      <c r="E180" s="147"/>
      <c r="F180"/>
      <c r="K180" s="87"/>
      <c r="L180" s="48"/>
      <c r="Q180" s="87"/>
      <c r="R180" s="48"/>
      <c r="W180" s="87"/>
      <c r="X180" s="48"/>
      <c r="AC180" s="87"/>
      <c r="AD180" s="48"/>
      <c r="AI180" s="87"/>
    </row>
    <row r="181" spans="1:35" ht="13.2" x14ac:dyDescent="0.25">
      <c r="A181"/>
      <c r="B181"/>
      <c r="C181"/>
      <c r="D181" s="147"/>
      <c r="E181" s="147"/>
      <c r="F181"/>
      <c r="K181" s="87"/>
      <c r="L181" s="48"/>
      <c r="Q181" s="87"/>
      <c r="R181" s="48"/>
      <c r="W181" s="87"/>
      <c r="X181" s="48"/>
      <c r="AC181" s="87"/>
      <c r="AD181" s="48"/>
      <c r="AI181" s="87"/>
    </row>
    <row r="182" spans="1:35" ht="13.2" x14ac:dyDescent="0.25">
      <c r="A182"/>
      <c r="B182"/>
      <c r="C182"/>
      <c r="D182" s="147"/>
      <c r="E182" s="147"/>
      <c r="F182"/>
      <c r="K182" s="87"/>
      <c r="L182" s="48"/>
      <c r="Q182" s="87"/>
      <c r="R182" s="48"/>
      <c r="W182" s="87"/>
      <c r="X182" s="48"/>
      <c r="AC182" s="87"/>
      <c r="AD182" s="48"/>
      <c r="AI182" s="87"/>
    </row>
    <row r="183" spans="1:35" ht="13.2" x14ac:dyDescent="0.25">
      <c r="A183"/>
      <c r="B183"/>
      <c r="C183"/>
      <c r="D183" s="147"/>
      <c r="E183" s="147"/>
      <c r="F183"/>
      <c r="K183" s="87"/>
      <c r="L183" s="48"/>
      <c r="Q183" s="87"/>
      <c r="R183" s="48"/>
      <c r="W183" s="87"/>
      <c r="X183" s="48"/>
      <c r="AC183" s="87"/>
      <c r="AD183" s="48"/>
      <c r="AI183" s="87"/>
    </row>
    <row r="184" spans="1:35" ht="13.2" x14ac:dyDescent="0.25">
      <c r="A184"/>
      <c r="B184"/>
      <c r="C184"/>
      <c r="D184" s="147"/>
      <c r="E184" s="147"/>
      <c r="F184"/>
      <c r="K184" s="87"/>
      <c r="L184" s="48"/>
      <c r="Q184" s="87"/>
      <c r="R184" s="48"/>
      <c r="W184" s="87"/>
      <c r="X184" s="48"/>
      <c r="AC184" s="87"/>
      <c r="AD184" s="48"/>
      <c r="AI184" s="87"/>
    </row>
    <row r="185" spans="1:35" ht="13.2" x14ac:dyDescent="0.25">
      <c r="A185"/>
      <c r="B185"/>
      <c r="C185"/>
      <c r="D185" s="147"/>
      <c r="E185" s="147"/>
      <c r="F185"/>
      <c r="K185" s="87"/>
      <c r="L185" s="48"/>
      <c r="Q185" s="87"/>
      <c r="R185" s="48"/>
      <c r="W185" s="87"/>
      <c r="X185" s="48"/>
      <c r="AC185" s="87"/>
      <c r="AD185" s="48"/>
      <c r="AI185" s="87"/>
    </row>
    <row r="186" spans="1:35" ht="13.2" x14ac:dyDescent="0.25">
      <c r="A186"/>
      <c r="B186"/>
      <c r="C186"/>
      <c r="D186" s="147"/>
      <c r="E186" s="147"/>
      <c r="F186"/>
      <c r="K186" s="87"/>
      <c r="L186" s="48"/>
      <c r="Q186" s="87"/>
      <c r="R186" s="48"/>
      <c r="W186" s="87"/>
      <c r="X186" s="48"/>
      <c r="AC186" s="87"/>
      <c r="AD186" s="48"/>
      <c r="AI186" s="87"/>
    </row>
    <row r="187" spans="1:35" ht="13.2" x14ac:dyDescent="0.25">
      <c r="A187"/>
      <c r="B187"/>
      <c r="C187"/>
      <c r="D187" s="147"/>
      <c r="E187" s="147"/>
      <c r="F187"/>
      <c r="K187" s="87"/>
      <c r="L187" s="48"/>
      <c r="Q187" s="87"/>
      <c r="R187" s="48"/>
      <c r="W187" s="87"/>
      <c r="X187" s="48"/>
      <c r="AC187" s="87"/>
      <c r="AD187" s="48"/>
      <c r="AI187" s="87"/>
    </row>
    <row r="188" spans="1:35" ht="13.2" x14ac:dyDescent="0.25">
      <c r="A188"/>
      <c r="B188"/>
      <c r="C188"/>
      <c r="D188" s="147"/>
      <c r="E188" s="147"/>
      <c r="F188"/>
      <c r="K188" s="87"/>
      <c r="L188" s="48"/>
      <c r="Q188" s="87"/>
      <c r="R188" s="48"/>
      <c r="W188" s="87"/>
      <c r="X188" s="48"/>
      <c r="AC188" s="87"/>
      <c r="AD188" s="48"/>
      <c r="AI188" s="87"/>
    </row>
    <row r="189" spans="1:35" ht="13.2" x14ac:dyDescent="0.25">
      <c r="A189"/>
      <c r="B189"/>
      <c r="C189"/>
      <c r="D189" s="147"/>
      <c r="E189" s="147"/>
      <c r="F189"/>
      <c r="K189" s="87"/>
      <c r="L189" s="48"/>
      <c r="Q189" s="87"/>
      <c r="R189" s="48"/>
      <c r="W189" s="87"/>
      <c r="X189" s="48"/>
      <c r="AC189" s="87"/>
      <c r="AD189" s="48"/>
      <c r="AI189" s="87"/>
    </row>
    <row r="190" spans="1:35" ht="13.2" x14ac:dyDescent="0.25">
      <c r="A190"/>
      <c r="B190"/>
      <c r="C190"/>
      <c r="D190" s="147"/>
      <c r="E190" s="147"/>
      <c r="F190"/>
      <c r="K190" s="87"/>
      <c r="L190" s="48"/>
      <c r="Q190" s="87"/>
      <c r="R190" s="48"/>
      <c r="W190" s="87"/>
      <c r="X190" s="48"/>
      <c r="AC190" s="87"/>
      <c r="AD190" s="48"/>
      <c r="AI190" s="87"/>
    </row>
    <row r="191" spans="1:35" ht="13.2" x14ac:dyDescent="0.25">
      <c r="A191"/>
      <c r="B191"/>
      <c r="C191"/>
      <c r="D191" s="147"/>
      <c r="E191" s="147"/>
      <c r="F191"/>
      <c r="K191" s="87"/>
      <c r="L191" s="48"/>
      <c r="Q191" s="87"/>
      <c r="R191" s="48"/>
      <c r="W191" s="87"/>
      <c r="X191" s="48"/>
      <c r="AC191" s="87"/>
      <c r="AD191" s="48"/>
      <c r="AI191" s="87"/>
    </row>
    <row r="192" spans="1:35" ht="13.2" x14ac:dyDescent="0.25">
      <c r="A192"/>
      <c r="B192"/>
      <c r="C192"/>
      <c r="D192" s="147"/>
      <c r="E192" s="147"/>
      <c r="F192"/>
      <c r="K192" s="87"/>
      <c r="L192" s="48"/>
      <c r="Q192" s="87"/>
      <c r="R192" s="48"/>
      <c r="W192" s="87"/>
      <c r="X192" s="48"/>
      <c r="AC192" s="87"/>
      <c r="AD192" s="48"/>
      <c r="AI192" s="87"/>
    </row>
    <row r="193" spans="1:35" ht="13.2" x14ac:dyDescent="0.25">
      <c r="A193"/>
      <c r="B193"/>
      <c r="C193"/>
      <c r="D193" s="147"/>
      <c r="E193" s="147"/>
      <c r="F193"/>
      <c r="K193" s="87"/>
      <c r="L193" s="48"/>
      <c r="Q193" s="87"/>
      <c r="R193" s="48"/>
      <c r="W193" s="87"/>
      <c r="X193" s="48"/>
      <c r="AC193" s="87"/>
      <c r="AD193" s="48"/>
      <c r="AI193" s="87"/>
    </row>
    <row r="194" spans="1:35" ht="13.2" x14ac:dyDescent="0.25">
      <c r="A194"/>
      <c r="B194"/>
      <c r="C194"/>
      <c r="D194" s="147"/>
      <c r="E194" s="147"/>
      <c r="F194"/>
      <c r="K194" s="87"/>
      <c r="L194" s="48"/>
      <c r="Q194" s="87"/>
      <c r="R194" s="48"/>
      <c r="W194" s="87"/>
      <c r="X194" s="48"/>
      <c r="AC194" s="87"/>
      <c r="AD194" s="48"/>
      <c r="AI194" s="87"/>
    </row>
    <row r="195" spans="1:35" ht="13.2" x14ac:dyDescent="0.25">
      <c r="A195"/>
      <c r="B195"/>
      <c r="C195"/>
      <c r="D195" s="147"/>
      <c r="E195" s="147"/>
      <c r="F195"/>
      <c r="K195" s="87"/>
      <c r="L195" s="48"/>
      <c r="Q195" s="87"/>
      <c r="R195" s="48"/>
      <c r="W195" s="87"/>
      <c r="X195" s="48"/>
      <c r="AC195" s="87"/>
      <c r="AD195" s="48"/>
      <c r="AI195" s="87"/>
    </row>
    <row r="196" spans="1:35" ht="13.2" x14ac:dyDescent="0.25">
      <c r="A196"/>
      <c r="B196"/>
      <c r="C196"/>
      <c r="D196" s="147"/>
      <c r="E196" s="147"/>
      <c r="F196"/>
      <c r="K196" s="87"/>
      <c r="L196" s="48"/>
      <c r="Q196" s="87"/>
      <c r="R196" s="48"/>
      <c r="W196" s="87"/>
      <c r="X196" s="48"/>
      <c r="AC196" s="87"/>
      <c r="AD196" s="48"/>
      <c r="AI196" s="87"/>
    </row>
    <row r="197" spans="1:35" ht="13.2" x14ac:dyDescent="0.25">
      <c r="A197"/>
      <c r="B197"/>
      <c r="C197"/>
      <c r="D197" s="147"/>
      <c r="E197" s="147"/>
      <c r="F197"/>
      <c r="K197" s="87"/>
      <c r="L197" s="48"/>
      <c r="Q197" s="87"/>
      <c r="R197" s="48"/>
      <c r="W197" s="87"/>
      <c r="X197" s="48"/>
      <c r="AC197" s="87"/>
      <c r="AD197" s="48"/>
      <c r="AI197" s="87"/>
    </row>
    <row r="198" spans="1:35" ht="13.2" x14ac:dyDescent="0.25">
      <c r="E198" s="87"/>
      <c r="F198"/>
      <c r="K198" s="87"/>
      <c r="L198" s="48"/>
      <c r="Q198" s="87"/>
      <c r="R198" s="48"/>
      <c r="W198" s="87"/>
      <c r="X198" s="48"/>
      <c r="AC198" s="87"/>
      <c r="AD198" s="48"/>
      <c r="AI198" s="87"/>
    </row>
    <row r="199" spans="1:35" ht="13.2" x14ac:dyDescent="0.25">
      <c r="E199" s="87"/>
      <c r="F199"/>
      <c r="K199" s="87"/>
      <c r="L199" s="48"/>
      <c r="Q199" s="87"/>
      <c r="R199" s="48"/>
      <c r="W199" s="87"/>
      <c r="X199" s="48"/>
      <c r="AC199" s="87"/>
      <c r="AD199" s="48"/>
      <c r="AI199" s="87"/>
    </row>
    <row r="200" spans="1:35" x14ac:dyDescent="0.25">
      <c r="E200" s="87"/>
      <c r="F200" s="48"/>
      <c r="K200" s="87"/>
      <c r="L200" s="48"/>
      <c r="Q200" s="87"/>
      <c r="R200" s="48"/>
      <c r="W200" s="87"/>
      <c r="X200" s="48"/>
      <c r="AC200" s="87"/>
      <c r="AD200" s="48"/>
      <c r="AI200" s="87"/>
    </row>
    <row r="201" spans="1:35" x14ac:dyDescent="0.25">
      <c r="E201" s="87"/>
      <c r="F201" s="48"/>
      <c r="K201" s="87"/>
      <c r="L201" s="48"/>
      <c r="Q201" s="87"/>
      <c r="R201" s="48"/>
      <c r="W201" s="87"/>
      <c r="X201" s="48"/>
      <c r="AC201" s="87"/>
      <c r="AD201" s="48"/>
      <c r="AI201" s="87"/>
    </row>
    <row r="202" spans="1:35" x14ac:dyDescent="0.25">
      <c r="E202" s="87"/>
      <c r="F202" s="48"/>
      <c r="K202" s="87"/>
      <c r="L202" s="48"/>
      <c r="Q202" s="87"/>
      <c r="R202" s="48"/>
      <c r="W202" s="87"/>
      <c r="X202" s="48"/>
      <c r="AC202" s="87"/>
      <c r="AD202" s="48"/>
      <c r="AI202" s="87"/>
    </row>
    <row r="203" spans="1:35" x14ac:dyDescent="0.25">
      <c r="E203" s="87"/>
      <c r="F203" s="48"/>
      <c r="K203" s="87"/>
      <c r="L203" s="48"/>
      <c r="Q203" s="87"/>
      <c r="R203" s="48"/>
      <c r="W203" s="87"/>
      <c r="X203" s="48"/>
      <c r="AC203" s="87"/>
      <c r="AD203" s="48"/>
      <c r="AI203" s="87"/>
    </row>
    <row r="204" spans="1:35" x14ac:dyDescent="0.25">
      <c r="E204" s="87"/>
      <c r="F204" s="48"/>
      <c r="K204" s="87"/>
      <c r="L204" s="48"/>
      <c r="Q204" s="87"/>
      <c r="R204" s="48"/>
      <c r="W204" s="87"/>
      <c r="X204" s="48"/>
      <c r="AC204" s="87"/>
      <c r="AD204" s="48"/>
      <c r="AI204" s="87"/>
    </row>
    <row r="205" spans="1:35" x14ac:dyDescent="0.25">
      <c r="E205" s="87"/>
      <c r="F205" s="48"/>
      <c r="K205" s="87"/>
      <c r="L205" s="48"/>
      <c r="Q205" s="87"/>
      <c r="R205" s="48"/>
      <c r="W205" s="87"/>
      <c r="X205" s="48"/>
      <c r="AC205" s="87"/>
      <c r="AD205" s="48"/>
      <c r="AI205" s="87"/>
    </row>
    <row r="206" spans="1:35" x14ac:dyDescent="0.25">
      <c r="E206" s="87"/>
      <c r="F206" s="48"/>
      <c r="K206" s="87"/>
      <c r="L206" s="48"/>
      <c r="Q206" s="87"/>
      <c r="R206" s="48"/>
      <c r="W206" s="87"/>
      <c r="X206" s="48"/>
      <c r="AC206" s="87"/>
      <c r="AD206" s="48"/>
      <c r="AI206" s="87"/>
    </row>
    <row r="207" spans="1:35" x14ac:dyDescent="0.25">
      <c r="E207" s="87"/>
      <c r="F207" s="48"/>
      <c r="K207" s="87"/>
      <c r="L207" s="48"/>
      <c r="Q207" s="87"/>
      <c r="R207" s="48"/>
      <c r="W207" s="87"/>
      <c r="X207" s="48"/>
      <c r="AC207" s="87"/>
      <c r="AD207" s="48"/>
      <c r="AI207" s="87"/>
    </row>
    <row r="208" spans="1:35" x14ac:dyDescent="0.25">
      <c r="E208" s="87"/>
      <c r="F208" s="48"/>
      <c r="K208" s="87"/>
      <c r="L208" s="48"/>
      <c r="Q208" s="87"/>
      <c r="R208" s="48"/>
      <c r="W208" s="87"/>
      <c r="X208" s="48"/>
      <c r="AC208" s="87"/>
      <c r="AD208" s="48"/>
      <c r="AI208" s="87"/>
    </row>
    <row r="209" spans="5:35" x14ac:dyDescent="0.25">
      <c r="E209" s="87"/>
      <c r="F209" s="48"/>
      <c r="K209" s="87"/>
      <c r="L209" s="48"/>
      <c r="Q209" s="87"/>
      <c r="R209" s="48"/>
      <c r="W209" s="87"/>
      <c r="X209" s="48"/>
      <c r="AC209" s="87"/>
      <c r="AD209" s="48"/>
      <c r="AI209" s="87"/>
    </row>
    <row r="210" spans="5:35" x14ac:dyDescent="0.25">
      <c r="E210" s="87"/>
      <c r="F210" s="48"/>
      <c r="K210" s="87"/>
      <c r="L210" s="48"/>
      <c r="Q210" s="87"/>
      <c r="R210" s="48"/>
      <c r="W210" s="87"/>
      <c r="X210" s="48"/>
      <c r="AC210" s="87"/>
      <c r="AD210" s="48"/>
      <c r="AI210" s="87"/>
    </row>
    <row r="211" spans="5:35" x14ac:dyDescent="0.25">
      <c r="E211" s="87"/>
      <c r="F211" s="48"/>
      <c r="K211" s="87"/>
      <c r="L211" s="48"/>
      <c r="Q211" s="87"/>
      <c r="R211" s="48"/>
      <c r="W211" s="87"/>
      <c r="X211" s="48"/>
      <c r="AC211" s="87"/>
      <c r="AD211" s="48"/>
      <c r="AI211" s="87"/>
    </row>
    <row r="212" spans="5:35" x14ac:dyDescent="0.25">
      <c r="E212" s="87"/>
      <c r="F212" s="48"/>
      <c r="K212" s="87"/>
      <c r="L212" s="48"/>
      <c r="Q212" s="87"/>
      <c r="R212" s="48"/>
      <c r="W212" s="87"/>
      <c r="X212" s="48"/>
      <c r="AC212" s="87"/>
      <c r="AD212" s="48"/>
      <c r="AI212" s="87"/>
    </row>
    <row r="213" spans="5:35" x14ac:dyDescent="0.25">
      <c r="E213" s="87"/>
      <c r="F213" s="48"/>
      <c r="K213" s="87"/>
      <c r="L213" s="48"/>
      <c r="Q213" s="87"/>
      <c r="R213" s="48"/>
      <c r="W213" s="87"/>
      <c r="X213" s="48"/>
      <c r="AC213" s="87"/>
      <c r="AD213" s="48"/>
      <c r="AI213" s="87"/>
    </row>
    <row r="214" spans="5:35" x14ac:dyDescent="0.25">
      <c r="E214" s="87"/>
      <c r="F214" s="48"/>
      <c r="K214" s="87"/>
      <c r="L214" s="48"/>
      <c r="Q214" s="87"/>
      <c r="R214" s="48"/>
      <c r="W214" s="87"/>
      <c r="X214" s="48"/>
      <c r="AC214" s="87"/>
      <c r="AD214" s="48"/>
      <c r="AI214" s="87"/>
    </row>
    <row r="215" spans="5:35" x14ac:dyDescent="0.25">
      <c r="E215" s="87"/>
      <c r="F215" s="48"/>
      <c r="K215" s="87"/>
      <c r="L215" s="48"/>
      <c r="Q215" s="87"/>
      <c r="R215" s="48"/>
      <c r="W215" s="87"/>
      <c r="X215" s="48"/>
      <c r="AC215" s="87"/>
      <c r="AD215" s="48"/>
      <c r="AI215" s="87"/>
    </row>
    <row r="216" spans="5:35" x14ac:dyDescent="0.25">
      <c r="E216" s="87"/>
      <c r="F216" s="48"/>
      <c r="K216" s="87"/>
      <c r="L216" s="48"/>
      <c r="Q216" s="87"/>
      <c r="R216" s="48"/>
      <c r="W216" s="87"/>
      <c r="X216" s="48"/>
      <c r="AC216" s="87"/>
      <c r="AD216" s="48"/>
      <c r="AI216" s="87"/>
    </row>
    <row r="217" spans="5:35" x14ac:dyDescent="0.25">
      <c r="E217" s="87"/>
      <c r="F217" s="48"/>
      <c r="K217" s="87"/>
      <c r="L217" s="48"/>
      <c r="Q217" s="87"/>
      <c r="R217" s="48"/>
      <c r="W217" s="87"/>
      <c r="X217" s="48"/>
      <c r="AC217" s="87"/>
      <c r="AD217" s="48"/>
      <c r="AI217" s="87"/>
    </row>
    <row r="218" spans="5:35" x14ac:dyDescent="0.25">
      <c r="E218" s="87"/>
      <c r="F218" s="48"/>
      <c r="K218" s="87"/>
      <c r="L218" s="48"/>
      <c r="Q218" s="87"/>
      <c r="R218" s="48"/>
      <c r="W218" s="87"/>
      <c r="X218" s="48"/>
      <c r="AC218" s="87"/>
      <c r="AD218" s="48"/>
      <c r="AI218" s="87"/>
    </row>
    <row r="219" spans="5:35" x14ac:dyDescent="0.25">
      <c r="E219" s="87"/>
      <c r="F219" s="48"/>
      <c r="K219" s="87"/>
      <c r="L219" s="48"/>
      <c r="Q219" s="87"/>
      <c r="R219" s="48"/>
      <c r="W219" s="87"/>
      <c r="X219" s="48"/>
      <c r="AC219" s="87"/>
      <c r="AD219" s="48"/>
      <c r="AI219" s="87"/>
    </row>
    <row r="220" spans="5:35" x14ac:dyDescent="0.25">
      <c r="E220" s="87"/>
      <c r="F220" s="48"/>
      <c r="K220" s="87"/>
      <c r="L220" s="48"/>
      <c r="Q220" s="87"/>
      <c r="R220" s="48"/>
      <c r="W220" s="87"/>
      <c r="X220" s="48"/>
      <c r="AC220" s="87"/>
      <c r="AD220" s="48"/>
      <c r="AI220" s="87"/>
    </row>
    <row r="221" spans="5:35" x14ac:dyDescent="0.25">
      <c r="F221" s="48"/>
      <c r="L221" s="48"/>
      <c r="R221" s="48"/>
      <c r="X221" s="48"/>
      <c r="AD221" s="48"/>
    </row>
    <row r="222" spans="5:35" x14ac:dyDescent="0.25">
      <c r="F222" s="48"/>
      <c r="L222" s="48"/>
      <c r="R222" s="48"/>
      <c r="X222" s="48"/>
      <c r="AD222" s="48"/>
    </row>
  </sheetData>
  <phoneticPr fontId="72" type="noConversion"/>
  <printOptions horizontalCentered="1" verticalCentered="1"/>
  <pageMargins left="0.78740157480314965" right="0.78740157480314965" top="0.78740157480314965" bottom="0.78740157480314965" header="0.51181102362204722" footer="0.31496062992125984"/>
  <pageSetup paperSize="9" orientation="portrait" horizontalDpi="300" verticalDpi="300" r:id="rId1"/>
  <headerFooter alignWithMargins="0">
    <oddFooter>&amp;L&amp;"Arial,Gras italique"&amp;8INDOOR &amp;D&amp;C&amp;"Arial,Gras italique"EMSAM Maromme&amp;R&amp;"Arial,Gras italique"&amp;8&amp;P / &amp;N</oddFooter>
  </headerFooter>
  <colBreaks count="5" manualBreakCount="5">
    <brk id="5" max="1048575" man="1"/>
    <brk id="11" max="1048575" man="1"/>
    <brk id="17" max="1048575" man="1"/>
    <brk id="23" max="1048575" man="1"/>
    <brk id="2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AU222"/>
  <sheetViews>
    <sheetView view="pageBreakPreview" topLeftCell="A12" zoomScale="60" workbookViewId="0">
      <selection activeCell="Q25" sqref="Q25"/>
    </sheetView>
  </sheetViews>
  <sheetFormatPr baseColWidth="10" defaultColWidth="11.44140625" defaultRowHeight="12" x14ac:dyDescent="0.25"/>
  <cols>
    <col min="1" max="1" width="20.6640625" style="1" customWidth="1"/>
    <col min="2" max="3" width="15.6640625" style="1" customWidth="1"/>
    <col min="4" max="5" width="10.6640625" style="1" customWidth="1"/>
    <col min="6" max="6" width="10.6640625" style="89" customWidth="1"/>
    <col min="7" max="7" width="10.6640625" style="133" customWidth="1"/>
    <col min="8" max="8" width="1.5546875" style="1" customWidth="1"/>
    <col min="9" max="9" width="20.6640625" style="1" customWidth="1"/>
    <col min="10" max="11" width="15.6640625" style="1" customWidth="1"/>
    <col min="12" max="13" width="10.6640625" style="1" customWidth="1"/>
    <col min="14" max="14" width="10.6640625" style="89" customWidth="1"/>
    <col min="15" max="15" width="10.88671875" style="133" customWidth="1"/>
    <col min="16" max="16" width="1.6640625" style="1" customWidth="1"/>
    <col min="17" max="17" width="20.6640625" style="1" customWidth="1"/>
    <col min="18" max="18" width="15.6640625" style="1" customWidth="1"/>
    <col min="19" max="19" width="14.6640625" style="1" customWidth="1"/>
    <col min="20" max="21" width="10.6640625" style="1" customWidth="1"/>
    <col min="22" max="22" width="10.6640625" style="89" customWidth="1"/>
    <col min="23" max="23" width="10.6640625" style="133" customWidth="1"/>
    <col min="24" max="24" width="1.88671875" style="1" customWidth="1"/>
    <col min="25" max="25" width="20.6640625" style="1" customWidth="1"/>
    <col min="26" max="26" width="15.6640625" style="1" customWidth="1"/>
    <col min="27" max="27" width="14.6640625" style="1" customWidth="1"/>
    <col min="28" max="29" width="10.6640625" style="1" customWidth="1"/>
    <col min="30" max="30" width="10.6640625" style="89" customWidth="1"/>
    <col min="31" max="31" width="10.6640625" style="133" customWidth="1"/>
    <col min="32" max="32" width="1.88671875" style="1" customWidth="1"/>
    <col min="33" max="33" width="20.6640625" style="1" customWidth="1"/>
    <col min="34" max="34" width="15.6640625" style="1" customWidth="1"/>
    <col min="35" max="35" width="14.6640625" style="1" customWidth="1"/>
    <col min="36" max="37" width="10.6640625" style="1" customWidth="1"/>
    <col min="38" max="38" width="10.6640625" style="89" customWidth="1"/>
    <col min="39" max="39" width="10.6640625" style="133" customWidth="1"/>
    <col min="40" max="40" width="1.5546875" style="1" customWidth="1"/>
    <col min="41" max="41" width="20.6640625" style="1" customWidth="1"/>
    <col min="42" max="42" width="15.6640625" style="1" customWidth="1"/>
    <col min="43" max="43" width="14.6640625" style="1" customWidth="1"/>
    <col min="44" max="45" width="10.6640625" style="1" customWidth="1"/>
    <col min="46" max="46" width="10.6640625" style="89" customWidth="1"/>
    <col min="47" max="47" width="10.6640625" style="133" customWidth="1"/>
    <col min="48" max="16384" width="11.44140625" style="1"/>
  </cols>
  <sheetData>
    <row r="1" spans="1:47" s="89" customFormat="1" ht="15.6" x14ac:dyDescent="0.3">
      <c r="A1" s="49" t="s">
        <v>21</v>
      </c>
      <c r="B1" s="6"/>
      <c r="C1" s="6"/>
      <c r="D1" s="6"/>
      <c r="E1" s="6"/>
      <c r="F1" s="6"/>
      <c r="G1" s="49"/>
      <c r="I1" s="49" t="s">
        <v>21</v>
      </c>
      <c r="J1" s="6"/>
      <c r="K1" s="6"/>
      <c r="L1" s="6"/>
      <c r="M1" s="6"/>
      <c r="N1" s="6"/>
      <c r="O1" s="49"/>
      <c r="Q1" s="49" t="s">
        <v>21</v>
      </c>
      <c r="R1" s="6"/>
      <c r="S1" s="6"/>
      <c r="T1" s="6"/>
      <c r="U1" s="6"/>
      <c r="V1" s="6"/>
      <c r="W1" s="49"/>
      <c r="Y1" s="49" t="s">
        <v>21</v>
      </c>
      <c r="Z1" s="6"/>
      <c r="AA1" s="6"/>
      <c r="AB1" s="6"/>
      <c r="AC1" s="6"/>
      <c r="AD1" s="6"/>
      <c r="AE1" s="49"/>
      <c r="AG1" s="49" t="s">
        <v>21</v>
      </c>
      <c r="AH1" s="6"/>
      <c r="AI1" s="6"/>
      <c r="AJ1" s="6"/>
      <c r="AK1" s="6"/>
      <c r="AL1" s="6"/>
      <c r="AM1" s="49"/>
      <c r="AO1" s="49" t="s">
        <v>21</v>
      </c>
      <c r="AP1" s="6"/>
      <c r="AQ1" s="6"/>
      <c r="AR1" s="6"/>
      <c r="AS1" s="6"/>
      <c r="AT1" s="6"/>
      <c r="AU1" s="49"/>
    </row>
    <row r="2" spans="1:47" ht="15.6" x14ac:dyDescent="0.3">
      <c r="A2" s="31" t="str">
        <f>PG!E1</f>
        <v>POUSSINS (Garçons)</v>
      </c>
      <c r="B2" s="13"/>
      <c r="C2" s="13"/>
      <c r="D2" s="13"/>
      <c r="E2" s="13"/>
      <c r="F2" s="6"/>
      <c r="G2" s="49"/>
      <c r="I2" s="122" t="str">
        <f>EF!E1</f>
        <v>EVEIL FILLES (Filles)</v>
      </c>
      <c r="J2" s="13"/>
      <c r="K2" s="13"/>
      <c r="L2" s="13"/>
      <c r="M2" s="13"/>
      <c r="N2" s="6"/>
      <c r="O2" s="49"/>
      <c r="Q2" s="31" t="str">
        <f>BG!A1</f>
        <v>BENJAMINS (Garçons)</v>
      </c>
      <c r="R2" s="13"/>
      <c r="S2" s="13"/>
      <c r="T2" s="13"/>
      <c r="U2" s="13"/>
      <c r="V2" s="6"/>
      <c r="W2" s="49"/>
      <c r="Y2" s="122" t="str">
        <f>BF!A1</f>
        <v>BENJAMINS (Filles)</v>
      </c>
      <c r="Z2" s="13"/>
      <c r="AA2" s="13"/>
      <c r="AB2" s="13"/>
      <c r="AC2" s="13"/>
      <c r="AD2" s="6"/>
      <c r="AE2" s="49"/>
      <c r="AG2" s="31" t="str">
        <f>EG!D1</f>
        <v>Eveil Garçon</v>
      </c>
      <c r="AH2" s="13"/>
      <c r="AI2" s="13"/>
      <c r="AJ2" s="13"/>
      <c r="AK2" s="13"/>
      <c r="AL2" s="6"/>
      <c r="AM2" s="49"/>
      <c r="AO2" s="122" t="str">
        <f>PF.!D1</f>
        <v>POUSSINES</v>
      </c>
      <c r="AP2" s="13"/>
      <c r="AQ2" s="13"/>
      <c r="AR2" s="13"/>
      <c r="AS2" s="13"/>
      <c r="AT2" s="6"/>
      <c r="AU2" s="49"/>
    </row>
    <row r="3" spans="1:47" ht="6" customHeight="1" thickBot="1" x14ac:dyDescent="0.3">
      <c r="A3" s="85"/>
      <c r="B3" s="85"/>
      <c r="C3" s="85"/>
      <c r="D3" s="85"/>
      <c r="E3" s="85"/>
      <c r="I3" s="85"/>
      <c r="J3" s="85"/>
      <c r="K3" s="85"/>
      <c r="L3" s="85"/>
      <c r="M3" s="85"/>
      <c r="Q3" s="85"/>
      <c r="R3" s="85"/>
      <c r="S3" s="85"/>
      <c r="T3" s="85"/>
      <c r="U3" s="85"/>
      <c r="Y3" s="85"/>
      <c r="Z3" s="85"/>
      <c r="AA3" s="85"/>
      <c r="AB3" s="85"/>
      <c r="AC3" s="85"/>
      <c r="AG3" s="85"/>
      <c r="AH3" s="85"/>
      <c r="AI3" s="85"/>
      <c r="AJ3" s="85"/>
      <c r="AK3" s="85"/>
      <c r="AO3" s="85"/>
      <c r="AP3" s="85"/>
      <c r="AQ3" s="85"/>
      <c r="AR3" s="85"/>
      <c r="AS3" s="85"/>
    </row>
    <row r="4" spans="1:47" s="5" customFormat="1" ht="25.5" customHeight="1" x14ac:dyDescent="0.25">
      <c r="A4" s="128" t="s">
        <v>2</v>
      </c>
      <c r="B4" s="129" t="s">
        <v>3</v>
      </c>
      <c r="C4" s="129" t="s">
        <v>4</v>
      </c>
      <c r="D4" s="151" t="s">
        <v>22</v>
      </c>
      <c r="E4" s="151" t="s">
        <v>23</v>
      </c>
      <c r="F4" s="151" t="s">
        <v>24</v>
      </c>
      <c r="G4" s="134" t="s">
        <v>19</v>
      </c>
      <c r="I4" s="126" t="s">
        <v>2</v>
      </c>
      <c r="J4" s="127" t="s">
        <v>3</v>
      </c>
      <c r="K4" s="127" t="s">
        <v>4</v>
      </c>
      <c r="L4" s="151" t="s">
        <v>22</v>
      </c>
      <c r="M4" s="151" t="s">
        <v>23</v>
      </c>
      <c r="N4" s="151" t="s">
        <v>24</v>
      </c>
      <c r="O4" s="134" t="s">
        <v>19</v>
      </c>
      <c r="Q4" s="128" t="s">
        <v>2</v>
      </c>
      <c r="R4" s="129" t="s">
        <v>3</v>
      </c>
      <c r="S4" s="129" t="s">
        <v>4</v>
      </c>
      <c r="T4" s="151" t="s">
        <v>22</v>
      </c>
      <c r="U4" s="151" t="s">
        <v>23</v>
      </c>
      <c r="V4" s="151" t="s">
        <v>24</v>
      </c>
      <c r="W4" s="134" t="s">
        <v>19</v>
      </c>
      <c r="Y4" s="126" t="s">
        <v>2</v>
      </c>
      <c r="Z4" s="127" t="s">
        <v>3</v>
      </c>
      <c r="AA4" s="127" t="s">
        <v>4</v>
      </c>
      <c r="AB4" s="151" t="s">
        <v>22</v>
      </c>
      <c r="AC4" s="151" t="s">
        <v>23</v>
      </c>
      <c r="AD4" s="151" t="s">
        <v>24</v>
      </c>
      <c r="AE4" s="134" t="s">
        <v>19</v>
      </c>
      <c r="AG4" s="128" t="s">
        <v>2</v>
      </c>
      <c r="AH4" s="129" t="s">
        <v>3</v>
      </c>
      <c r="AI4" s="129" t="s">
        <v>4</v>
      </c>
      <c r="AJ4" s="151" t="s">
        <v>22</v>
      </c>
      <c r="AK4" s="151" t="s">
        <v>23</v>
      </c>
      <c r="AL4" s="151" t="s">
        <v>24</v>
      </c>
      <c r="AM4" s="134" t="s">
        <v>19</v>
      </c>
      <c r="AO4" s="126" t="s">
        <v>2</v>
      </c>
      <c r="AP4" s="127" t="s">
        <v>3</v>
      </c>
      <c r="AQ4" s="127" t="s">
        <v>4</v>
      </c>
      <c r="AR4" s="151" t="s">
        <v>22</v>
      </c>
      <c r="AS4" s="151" t="s">
        <v>23</v>
      </c>
      <c r="AT4" s="151" t="s">
        <v>24</v>
      </c>
      <c r="AU4" s="134" t="s">
        <v>19</v>
      </c>
    </row>
    <row r="5" spans="1:47" s="80" customFormat="1" ht="18.899999999999999" customHeight="1" x14ac:dyDescent="0.25">
      <c r="A5" s="162" t="str">
        <f>PG!$E5</f>
        <v>ADOLE</v>
      </c>
      <c r="B5" s="163" t="str">
        <f>PG!$F5</f>
        <v>JOSEPH</v>
      </c>
      <c r="C5" s="164" t="str">
        <f>PG!G5</f>
        <v>SS76</v>
      </c>
      <c r="D5" s="152"/>
      <c r="E5" s="152"/>
      <c r="F5" s="135"/>
      <c r="G5" s="136"/>
      <c r="I5" s="171" t="str">
        <f>EF!$E5</f>
        <v>GBOHO</v>
      </c>
      <c r="J5" s="172" t="str">
        <f>EF!$F5</f>
        <v>ZELIE</v>
      </c>
      <c r="K5" s="173" t="str">
        <f>EF!$G5</f>
        <v>EMSAM</v>
      </c>
      <c r="L5" s="152"/>
      <c r="M5" s="152"/>
      <c r="N5" s="135"/>
      <c r="O5" s="136"/>
      <c r="Q5" s="177">
        <f>BG!$A5</f>
        <v>0</v>
      </c>
      <c r="R5" s="178">
        <f>BG!$B5</f>
        <v>0</v>
      </c>
      <c r="S5" s="179">
        <f>BG!$C5</f>
        <v>0</v>
      </c>
      <c r="T5" s="152"/>
      <c r="U5" s="152"/>
      <c r="V5" s="135"/>
      <c r="W5" s="136"/>
      <c r="Y5" s="171">
        <f>BF!$A6</f>
        <v>0</v>
      </c>
      <c r="Z5" s="180">
        <f>BF!$B6</f>
        <v>0</v>
      </c>
      <c r="AA5" s="180">
        <f>BF!$C6</f>
        <v>0</v>
      </c>
      <c r="AB5" s="152"/>
      <c r="AC5" s="152"/>
      <c r="AD5" s="135"/>
      <c r="AE5" s="136"/>
      <c r="AG5" s="165" t="str">
        <f>EG!$E5</f>
        <v>OSMONT</v>
      </c>
      <c r="AH5" s="166" t="str">
        <f>EG!$F5</f>
        <v>CAMILLE</v>
      </c>
      <c r="AI5" s="166" t="str">
        <f>EG!$G5</f>
        <v>CORE</v>
      </c>
      <c r="AJ5" s="152"/>
      <c r="AK5" s="152"/>
      <c r="AL5" s="135"/>
      <c r="AM5" s="136"/>
      <c r="AO5" s="171" t="e">
        <f>PF.!#REF!</f>
        <v>#REF!</v>
      </c>
      <c r="AP5" s="180" t="e">
        <f>PF.!#REF!</f>
        <v>#REF!</v>
      </c>
      <c r="AQ5" s="180" t="e">
        <f>PF.!#REF!</f>
        <v>#REF!</v>
      </c>
      <c r="AR5" s="152"/>
      <c r="AS5" s="152"/>
      <c r="AT5" s="135"/>
      <c r="AU5" s="136"/>
    </row>
    <row r="6" spans="1:47" s="80" customFormat="1" ht="18.899999999999999" customHeight="1" x14ac:dyDescent="0.25">
      <c r="A6" s="165" t="e">
        <f>PG!#REF!</f>
        <v>#REF!</v>
      </c>
      <c r="B6" s="166" t="e">
        <f>PG!#REF!</f>
        <v>#REF!</v>
      </c>
      <c r="C6" s="167" t="e">
        <f>PG!#REF!</f>
        <v>#REF!</v>
      </c>
      <c r="D6" s="152"/>
      <c r="E6" s="152"/>
      <c r="F6" s="135"/>
      <c r="G6" s="136"/>
      <c r="I6" s="171" t="str">
        <f>EF!$E6</f>
        <v>BONDEL</v>
      </c>
      <c r="J6" s="172" t="str">
        <f>EF!$F6</f>
        <v>INAYA</v>
      </c>
      <c r="K6" s="173" t="str">
        <f>EF!$G6</f>
        <v>SS76</v>
      </c>
      <c r="L6" s="152"/>
      <c r="M6" s="152"/>
      <c r="N6" s="135"/>
      <c r="O6" s="136"/>
      <c r="Q6" s="165">
        <f>BG!$A6</f>
        <v>0</v>
      </c>
      <c r="R6" s="166">
        <f>BG!$B6</f>
        <v>0</v>
      </c>
      <c r="S6" s="167">
        <f>BG!$C6</f>
        <v>0</v>
      </c>
      <c r="T6" s="152"/>
      <c r="U6" s="152"/>
      <c r="V6" s="135"/>
      <c r="W6" s="136"/>
      <c r="Y6" s="171">
        <f>BF!$A12</f>
        <v>0</v>
      </c>
      <c r="Z6" s="180">
        <f>BF!$B12</f>
        <v>0</v>
      </c>
      <c r="AA6" s="180">
        <f>BF!$C12</f>
        <v>0</v>
      </c>
      <c r="AB6" s="152"/>
      <c r="AC6" s="152"/>
      <c r="AD6" s="135"/>
      <c r="AE6" s="136"/>
      <c r="AG6" s="165" t="str">
        <f>EG!$E6</f>
        <v>LE LONG</v>
      </c>
      <c r="AH6" s="166" t="str">
        <f>EG!$F6</f>
        <v>BASILE</v>
      </c>
      <c r="AI6" s="166" t="str">
        <f>EG!$G6</f>
        <v>EMSAM</v>
      </c>
      <c r="AJ6" s="152"/>
      <c r="AK6" s="152"/>
      <c r="AL6" s="135"/>
      <c r="AM6" s="136"/>
      <c r="AO6" s="171" t="str">
        <f>PF.!$E5</f>
        <v>MAGUIB HYDARA</v>
      </c>
      <c r="AP6" s="180" t="str">
        <f>PF.!$F5</f>
        <v>NAIA-ROSE</v>
      </c>
      <c r="AQ6" s="180" t="str">
        <f>PF.!$G5</f>
        <v>EMSAM</v>
      </c>
      <c r="AR6" s="152"/>
      <c r="AS6" s="152"/>
      <c r="AT6" s="135"/>
      <c r="AU6" s="136"/>
    </row>
    <row r="7" spans="1:47" s="80" customFormat="1" ht="18.899999999999999" customHeight="1" x14ac:dyDescent="0.25">
      <c r="A7" s="165" t="str">
        <f>PG!$E6</f>
        <v>AUDOUSSET</v>
      </c>
      <c r="B7" s="166" t="str">
        <f>PG!$F6</f>
        <v>TIMOTHEE</v>
      </c>
      <c r="C7" s="167" t="str">
        <f>PG!G6</f>
        <v>EMSAM</v>
      </c>
      <c r="D7" s="152"/>
      <c r="E7" s="152"/>
      <c r="F7" s="135"/>
      <c r="G7" s="136"/>
      <c r="I7" s="171" t="str">
        <f>EF!$E7</f>
        <v>WIMMER</v>
      </c>
      <c r="J7" s="172" t="str">
        <f>EF!$F7</f>
        <v>ADELE</v>
      </c>
      <c r="K7" s="173" t="str">
        <f>EF!$G7</f>
        <v>EAPE</v>
      </c>
      <c r="L7" s="152"/>
      <c r="M7" s="152"/>
      <c r="N7" s="135"/>
      <c r="O7" s="136"/>
      <c r="Q7" s="165">
        <f>BG!$A7</f>
        <v>0</v>
      </c>
      <c r="R7" s="166">
        <f>BG!$B7</f>
        <v>0</v>
      </c>
      <c r="S7" s="167">
        <f>BG!$C7</f>
        <v>0</v>
      </c>
      <c r="T7" s="152"/>
      <c r="U7" s="152"/>
      <c r="V7" s="135"/>
      <c r="W7" s="136"/>
      <c r="Y7" s="171">
        <f>BF!$A9</f>
        <v>0</v>
      </c>
      <c r="Z7" s="180">
        <f>BF!$B9</f>
        <v>0</v>
      </c>
      <c r="AA7" s="180">
        <f>BF!$C9</f>
        <v>0</v>
      </c>
      <c r="AB7" s="152"/>
      <c r="AC7" s="152"/>
      <c r="AD7" s="135"/>
      <c r="AE7" s="136"/>
      <c r="AG7" s="165" t="str">
        <f>EG!$E7</f>
        <v>LAFFONT JAN</v>
      </c>
      <c r="AH7" s="166" t="str">
        <f>EG!$F7</f>
        <v>LEONIDAS</v>
      </c>
      <c r="AI7" s="166" t="str">
        <f>EG!$G7</f>
        <v>EMSAM</v>
      </c>
      <c r="AJ7" s="152"/>
      <c r="AK7" s="152"/>
      <c r="AL7" s="135"/>
      <c r="AM7" s="136"/>
      <c r="AO7" s="171" t="str">
        <f>PF.!$E6</f>
        <v>SUEUR</v>
      </c>
      <c r="AP7" s="180" t="str">
        <f>PF.!$F6</f>
        <v>MADDY</v>
      </c>
      <c r="AQ7" s="180" t="str">
        <f>PF.!$G6</f>
        <v>SS76</v>
      </c>
      <c r="AR7" s="152"/>
      <c r="AS7" s="152"/>
      <c r="AT7" s="135"/>
      <c r="AU7" s="136"/>
    </row>
    <row r="8" spans="1:47" s="80" customFormat="1" ht="18.899999999999999" customHeight="1" x14ac:dyDescent="0.25">
      <c r="A8" s="165" t="str">
        <f>PG!$E7</f>
        <v>VERKARRE</v>
      </c>
      <c r="B8" s="166" t="str">
        <f>PG!$F7</f>
        <v>RAPHAEL</v>
      </c>
      <c r="C8" s="167" t="str">
        <f>PG!G7</f>
        <v>EMSAM</v>
      </c>
      <c r="D8" s="152"/>
      <c r="E8" s="152"/>
      <c r="F8" s="135"/>
      <c r="G8" s="136"/>
      <c r="I8" s="171" t="str">
        <f>EF!$E8</f>
        <v>BEDOUELLE</v>
      </c>
      <c r="J8" s="172" t="str">
        <f>EF!$F8</f>
        <v>LEIA</v>
      </c>
      <c r="K8" s="173" t="str">
        <f>EF!$G8</f>
        <v>EAPE</v>
      </c>
      <c r="L8" s="152"/>
      <c r="M8" s="152"/>
      <c r="N8" s="135"/>
      <c r="O8" s="136"/>
      <c r="Q8" s="165">
        <f>BG!$A8</f>
        <v>0</v>
      </c>
      <c r="R8" s="166">
        <f>BG!$B8</f>
        <v>0</v>
      </c>
      <c r="S8" s="167">
        <f>BG!$C8</f>
        <v>0</v>
      </c>
      <c r="T8" s="152"/>
      <c r="U8" s="152"/>
      <c r="V8" s="135"/>
      <c r="W8" s="136"/>
      <c r="Y8" s="171" t="e">
        <f>BF!#REF!</f>
        <v>#REF!</v>
      </c>
      <c r="Z8" s="180" t="e">
        <f>BF!#REF!</f>
        <v>#REF!</v>
      </c>
      <c r="AA8" s="180" t="e">
        <f>BF!#REF!</f>
        <v>#REF!</v>
      </c>
      <c r="AB8" s="152"/>
      <c r="AC8" s="152"/>
      <c r="AD8" s="135"/>
      <c r="AE8" s="136"/>
      <c r="AG8" s="165" t="str">
        <f>EG!$E8</f>
        <v>GILLOT</v>
      </c>
      <c r="AH8" s="166" t="str">
        <f>EG!$F8</f>
        <v>VALENTIN</v>
      </c>
      <c r="AI8" s="166" t="str">
        <f>EG!$G8</f>
        <v>EAPE</v>
      </c>
      <c r="AJ8" s="152"/>
      <c r="AK8" s="152"/>
      <c r="AL8" s="135"/>
      <c r="AM8" s="136"/>
      <c r="AO8" s="171" t="str">
        <f>PF.!$E7</f>
        <v>MORIN</v>
      </c>
      <c r="AP8" s="180" t="str">
        <f>PF.!$F7</f>
        <v>COLINE</v>
      </c>
      <c r="AQ8" s="180" t="str">
        <f>PF.!$G7</f>
        <v>EMSAM</v>
      </c>
      <c r="AR8" s="152"/>
      <c r="AS8" s="152"/>
      <c r="AT8" s="135"/>
      <c r="AU8" s="136"/>
    </row>
    <row r="9" spans="1:47" s="80" customFormat="1" ht="18.899999999999999" customHeight="1" x14ac:dyDescent="0.25">
      <c r="A9" s="165" t="str">
        <f>PG!$E8</f>
        <v>BERTRAN</v>
      </c>
      <c r="B9" s="166" t="str">
        <f>PG!$F8</f>
        <v>VALENTIN</v>
      </c>
      <c r="C9" s="167" t="str">
        <f>PG!G8</f>
        <v>EAPE</v>
      </c>
      <c r="D9" s="152"/>
      <c r="E9" s="152"/>
      <c r="F9" s="135"/>
      <c r="G9" s="136"/>
      <c r="I9" s="171" t="e">
        <f>EF!#REF!</f>
        <v>#REF!</v>
      </c>
      <c r="J9" s="172" t="e">
        <f>EF!#REF!</f>
        <v>#REF!</v>
      </c>
      <c r="K9" s="173" t="e">
        <f>EF!#REF!</f>
        <v>#REF!</v>
      </c>
      <c r="L9" s="152"/>
      <c r="M9" s="152"/>
      <c r="N9" s="135"/>
      <c r="O9" s="136"/>
      <c r="Q9" s="165">
        <f>BG!$A9</f>
        <v>0</v>
      </c>
      <c r="R9" s="166">
        <f>BG!$B9</f>
        <v>0</v>
      </c>
      <c r="S9" s="167">
        <f>BG!$C9</f>
        <v>0</v>
      </c>
      <c r="T9" s="152"/>
      <c r="U9" s="152"/>
      <c r="V9" s="135"/>
      <c r="W9" s="136"/>
      <c r="Y9" s="171">
        <f>BF!$A10</f>
        <v>0</v>
      </c>
      <c r="Z9" s="180">
        <f>BF!$B10</f>
        <v>0</v>
      </c>
      <c r="AA9" s="180">
        <f>BF!$C10</f>
        <v>0</v>
      </c>
      <c r="AB9" s="152"/>
      <c r="AC9" s="152"/>
      <c r="AD9" s="135"/>
      <c r="AE9" s="136"/>
      <c r="AG9" s="165" t="str">
        <f>EG!$E9</f>
        <v>LEVAVASSEUR</v>
      </c>
      <c r="AH9" s="166" t="str">
        <f>EG!$F9</f>
        <v>VALENTIN</v>
      </c>
      <c r="AI9" s="166" t="str">
        <f>EG!$G9</f>
        <v>EMSAM</v>
      </c>
      <c r="AJ9" s="152"/>
      <c r="AK9" s="152"/>
      <c r="AL9" s="135"/>
      <c r="AM9" s="136"/>
      <c r="AO9" s="171" t="e">
        <f>PF.!#REF!</f>
        <v>#REF!</v>
      </c>
      <c r="AP9" s="180" t="e">
        <f>PF.!#REF!</f>
        <v>#REF!</v>
      </c>
      <c r="AQ9" s="180" t="e">
        <f>PF.!#REF!</f>
        <v>#REF!</v>
      </c>
      <c r="AR9" s="152"/>
      <c r="AS9" s="152"/>
      <c r="AT9" s="135"/>
      <c r="AU9" s="136"/>
    </row>
    <row r="10" spans="1:47" s="80" customFormat="1" ht="18.899999999999999" customHeight="1" x14ac:dyDescent="0.25">
      <c r="A10" s="165" t="e">
        <f>PG!#REF!</f>
        <v>#REF!</v>
      </c>
      <c r="B10" s="166" t="e">
        <f>PG!#REF!</f>
        <v>#REF!</v>
      </c>
      <c r="C10" s="167" t="e">
        <f>PG!#REF!</f>
        <v>#REF!</v>
      </c>
      <c r="D10" s="152"/>
      <c r="E10" s="152"/>
      <c r="F10" s="135"/>
      <c r="G10" s="136"/>
      <c r="I10" s="171" t="str">
        <f>EF!$E9</f>
        <v>SOLER</v>
      </c>
      <c r="J10" s="172" t="str">
        <f>EF!$F9</f>
        <v>COLINE</v>
      </c>
      <c r="K10" s="173" t="str">
        <f>EF!$G9</f>
        <v>EMSAM</v>
      </c>
      <c r="L10" s="152"/>
      <c r="M10" s="152"/>
      <c r="N10" s="135"/>
      <c r="O10" s="136"/>
      <c r="Q10" s="165" t="e">
        <f>BG!#REF!</f>
        <v>#REF!</v>
      </c>
      <c r="R10" s="166" t="e">
        <f>BG!#REF!</f>
        <v>#REF!</v>
      </c>
      <c r="S10" s="167" t="e">
        <f>BG!#REF!</f>
        <v>#REF!</v>
      </c>
      <c r="T10" s="152"/>
      <c r="U10" s="152"/>
      <c r="V10" s="135"/>
      <c r="W10" s="136"/>
      <c r="Y10" s="171">
        <f>BF!$A11</f>
        <v>0</v>
      </c>
      <c r="Z10" s="180">
        <f>BF!$B11</f>
        <v>0</v>
      </c>
      <c r="AA10" s="180">
        <f>BF!$C11</f>
        <v>0</v>
      </c>
      <c r="AB10" s="152"/>
      <c r="AC10" s="152"/>
      <c r="AD10" s="135"/>
      <c r="AE10" s="136"/>
      <c r="AG10" s="165" t="e">
        <f>EG!#REF!</f>
        <v>#REF!</v>
      </c>
      <c r="AH10" s="166" t="e">
        <f>EG!#REF!</f>
        <v>#REF!</v>
      </c>
      <c r="AI10" s="166" t="e">
        <f>EG!#REF!</f>
        <v>#REF!</v>
      </c>
      <c r="AJ10" s="152"/>
      <c r="AK10" s="152"/>
      <c r="AL10" s="135"/>
      <c r="AM10" s="136"/>
      <c r="AO10" s="171" t="e">
        <f>PF.!#REF!</f>
        <v>#REF!</v>
      </c>
      <c r="AP10" s="180" t="e">
        <f>PF.!#REF!</f>
        <v>#REF!</v>
      </c>
      <c r="AQ10" s="180" t="e">
        <f>PF.!#REF!</f>
        <v>#REF!</v>
      </c>
      <c r="AR10" s="152"/>
      <c r="AS10" s="152"/>
      <c r="AT10" s="135"/>
      <c r="AU10" s="136"/>
    </row>
    <row r="11" spans="1:47" s="80" customFormat="1" ht="18.899999999999999" customHeight="1" x14ac:dyDescent="0.25">
      <c r="A11" s="165" t="str">
        <f>PG!$E9</f>
        <v>BEKHEDDA</v>
      </c>
      <c r="B11" s="166" t="str">
        <f>PG!$F9</f>
        <v>IMRAN</v>
      </c>
      <c r="C11" s="167" t="str">
        <f>PG!G9</f>
        <v>EMSAM</v>
      </c>
      <c r="D11" s="152"/>
      <c r="E11" s="152"/>
      <c r="F11" s="135"/>
      <c r="G11" s="136"/>
      <c r="I11" s="171" t="str">
        <f>EF!$E10</f>
        <v>RIVIERE</v>
      </c>
      <c r="J11" s="172" t="str">
        <f>EF!$F10</f>
        <v>MALIA</v>
      </c>
      <c r="K11" s="173" t="str">
        <f>EF!$G10</f>
        <v>CORE</v>
      </c>
      <c r="L11" s="152"/>
      <c r="M11" s="152"/>
      <c r="N11" s="135"/>
      <c r="O11" s="136"/>
      <c r="Q11" s="165">
        <f>BG!$A10</f>
        <v>0</v>
      </c>
      <c r="R11" s="166">
        <f>BG!$B10</f>
        <v>0</v>
      </c>
      <c r="S11" s="167">
        <f>BG!$C10</f>
        <v>0</v>
      </c>
      <c r="T11" s="152"/>
      <c r="U11" s="152"/>
      <c r="V11" s="135"/>
      <c r="W11" s="136"/>
      <c r="Y11" s="171">
        <f>BF!$A7</f>
        <v>0</v>
      </c>
      <c r="Z11" s="180">
        <f>BF!$B7</f>
        <v>0</v>
      </c>
      <c r="AA11" s="180">
        <f>BF!$C7</f>
        <v>0</v>
      </c>
      <c r="AB11" s="152"/>
      <c r="AC11" s="152"/>
      <c r="AD11" s="135"/>
      <c r="AE11" s="136"/>
      <c r="AG11" s="165" t="str">
        <f>EG!$E10</f>
        <v>TASTET</v>
      </c>
      <c r="AH11" s="166" t="str">
        <f>EG!$F10</f>
        <v>RAPHAEL</v>
      </c>
      <c r="AI11" s="166" t="str">
        <f>EG!$G10</f>
        <v>EMSAM</v>
      </c>
      <c r="AJ11" s="152"/>
      <c r="AK11" s="152"/>
      <c r="AL11" s="135"/>
      <c r="AM11" s="136"/>
      <c r="AO11" s="171" t="e">
        <f>PF.!#REF!</f>
        <v>#REF!</v>
      </c>
      <c r="AP11" s="180" t="e">
        <f>PF.!#REF!</f>
        <v>#REF!</v>
      </c>
      <c r="AQ11" s="180" t="e">
        <f>PF.!#REF!</f>
        <v>#REF!</v>
      </c>
      <c r="AR11" s="152"/>
      <c r="AS11" s="152"/>
      <c r="AT11" s="135"/>
      <c r="AU11" s="136"/>
    </row>
    <row r="12" spans="1:47" s="80" customFormat="1" ht="18.899999999999999" customHeight="1" x14ac:dyDescent="0.25">
      <c r="A12" s="165" t="str">
        <f>PG!$E10</f>
        <v>BELHAJI</v>
      </c>
      <c r="B12" s="166" t="str">
        <f>PG!$F10</f>
        <v>HARONE</v>
      </c>
      <c r="C12" s="167" t="str">
        <f>PG!G10</f>
        <v>EAPE</v>
      </c>
      <c r="D12" s="152"/>
      <c r="E12" s="152"/>
      <c r="F12" s="135"/>
      <c r="G12" s="136"/>
      <c r="I12" s="171" t="str">
        <f>EF!$E11</f>
        <v>DIAKHITE</v>
      </c>
      <c r="J12" s="172" t="str">
        <f>EF!$E11</f>
        <v>DIAKHITE</v>
      </c>
      <c r="K12" s="173" t="str">
        <f>EF!$G11</f>
        <v>EAPE</v>
      </c>
      <c r="L12" s="152"/>
      <c r="M12" s="152"/>
      <c r="N12" s="135"/>
      <c r="O12" s="136"/>
      <c r="Q12" s="165">
        <f>BG!$A11</f>
        <v>0</v>
      </c>
      <c r="R12" s="166">
        <f>BG!$B11</f>
        <v>0</v>
      </c>
      <c r="S12" s="167">
        <f>BG!$C11</f>
        <v>0</v>
      </c>
      <c r="T12" s="152"/>
      <c r="U12" s="152"/>
      <c r="V12" s="135"/>
      <c r="W12" s="136"/>
      <c r="Y12" s="171">
        <f>BF!$A13</f>
        <v>0</v>
      </c>
      <c r="Z12" s="180">
        <f>BF!$B13</f>
        <v>0</v>
      </c>
      <c r="AA12" s="180">
        <f>BF!$C13</f>
        <v>0</v>
      </c>
      <c r="AB12" s="152"/>
      <c r="AC12" s="152"/>
      <c r="AD12" s="135"/>
      <c r="AE12" s="136"/>
      <c r="AG12" s="165" t="str">
        <f>EG!$E11</f>
        <v>DESMET</v>
      </c>
      <c r="AH12" s="166" t="str">
        <f>EG!$F11</f>
        <v>SIMON</v>
      </c>
      <c r="AI12" s="166" t="str">
        <f>EG!$G11</f>
        <v>EAPE</v>
      </c>
      <c r="AJ12" s="152"/>
      <c r="AK12" s="152"/>
      <c r="AL12" s="135"/>
      <c r="AM12" s="136"/>
      <c r="AO12" s="171" t="str">
        <f>PF.!$E8</f>
        <v>FORTIER DJAHARA</v>
      </c>
      <c r="AP12" s="180" t="str">
        <f>PF.!$F8</f>
        <v>ASMA</v>
      </c>
      <c r="AQ12" s="180" t="str">
        <f>PF.!$G8</f>
        <v>EAPE</v>
      </c>
      <c r="AR12" s="152"/>
      <c r="AS12" s="152"/>
      <c r="AT12" s="135"/>
      <c r="AU12" s="136"/>
    </row>
    <row r="13" spans="1:47" s="80" customFormat="1" ht="18.899999999999999" customHeight="1" x14ac:dyDescent="0.25">
      <c r="A13" s="165" t="str">
        <f>PG!$E11</f>
        <v>BENTIFRAOUINE</v>
      </c>
      <c r="B13" s="166" t="str">
        <f>PG!$F11</f>
        <v>TIDIANI</v>
      </c>
      <c r="C13" s="167" t="str">
        <f>PG!G11</f>
        <v>SS76</v>
      </c>
      <c r="D13" s="152"/>
      <c r="E13" s="152"/>
      <c r="F13" s="135"/>
      <c r="G13" s="136"/>
      <c r="I13" s="171" t="str">
        <f>EF!$E12</f>
        <v>LATINIER HAVARD</v>
      </c>
      <c r="J13" s="172" t="str">
        <f>EF!$E12</f>
        <v>LATINIER HAVARD</v>
      </c>
      <c r="K13" s="173" t="str">
        <f>EF!$G12</f>
        <v>EAPE</v>
      </c>
      <c r="L13" s="152"/>
      <c r="M13" s="152"/>
      <c r="N13" s="135"/>
      <c r="O13" s="136"/>
      <c r="Q13" s="165">
        <f>BG!$A12</f>
        <v>0</v>
      </c>
      <c r="R13" s="166">
        <f>BG!$B12</f>
        <v>0</v>
      </c>
      <c r="S13" s="167">
        <f>BG!$C12</f>
        <v>0</v>
      </c>
      <c r="T13" s="152"/>
      <c r="U13" s="152"/>
      <c r="V13" s="135"/>
      <c r="W13" s="136"/>
      <c r="Y13" s="171">
        <f>BF!$A14</f>
        <v>0</v>
      </c>
      <c r="Z13" s="180">
        <f>BF!$B14</f>
        <v>0</v>
      </c>
      <c r="AA13" s="180">
        <f>BF!$C14</f>
        <v>0</v>
      </c>
      <c r="AB13" s="152"/>
      <c r="AC13" s="152"/>
      <c r="AD13" s="135"/>
      <c r="AE13" s="136"/>
      <c r="AG13" s="165" t="str">
        <f>EG!$E12</f>
        <v>HEBERT</v>
      </c>
      <c r="AH13" s="166" t="str">
        <f>EG!$F12</f>
        <v>MAXENT</v>
      </c>
      <c r="AI13" s="166" t="str">
        <f>EG!$G12</f>
        <v>EAPE</v>
      </c>
      <c r="AJ13" s="152"/>
      <c r="AK13" s="152"/>
      <c r="AL13" s="135"/>
      <c r="AM13" s="136"/>
      <c r="AO13" s="171" t="str">
        <f>PF.!$E9</f>
        <v>MAZILA</v>
      </c>
      <c r="AP13" s="180" t="str">
        <f>PF.!$F9</f>
        <v>GAELYS</v>
      </c>
      <c r="AQ13" s="180" t="str">
        <f>PF.!$G9</f>
        <v>SS76</v>
      </c>
      <c r="AR13" s="152"/>
      <c r="AS13" s="152"/>
      <c r="AT13" s="135"/>
      <c r="AU13" s="136"/>
    </row>
    <row r="14" spans="1:47" s="80" customFormat="1" ht="18.899999999999999" customHeight="1" x14ac:dyDescent="0.25">
      <c r="A14" s="165" t="str">
        <f>PG!$E12</f>
        <v>BERLAN</v>
      </c>
      <c r="B14" s="166" t="str">
        <f>PG!$F12</f>
        <v>VALENTIN</v>
      </c>
      <c r="C14" s="167" t="str">
        <f>PG!G12</f>
        <v>EMSAM</v>
      </c>
      <c r="D14" s="152"/>
      <c r="E14" s="152"/>
      <c r="F14" s="135"/>
      <c r="G14" s="136"/>
      <c r="I14" s="171" t="str">
        <f>EF!$E13</f>
        <v>POIXBLANC</v>
      </c>
      <c r="J14" s="172" t="str">
        <f>EF!$E13</f>
        <v>POIXBLANC</v>
      </c>
      <c r="K14" s="173" t="str">
        <f>EF!$G13</f>
        <v>EAPE</v>
      </c>
      <c r="L14" s="152"/>
      <c r="M14" s="152"/>
      <c r="N14" s="135"/>
      <c r="O14" s="136"/>
      <c r="Q14" s="165">
        <f>BG!$A13</f>
        <v>0</v>
      </c>
      <c r="R14" s="166">
        <f>BG!$B13</f>
        <v>0</v>
      </c>
      <c r="S14" s="167">
        <f>BG!$C13</f>
        <v>0</v>
      </c>
      <c r="T14" s="152"/>
      <c r="U14" s="152"/>
      <c r="V14" s="135"/>
      <c r="W14" s="136"/>
      <c r="Y14" s="171">
        <f>BF!$A4</f>
        <v>0</v>
      </c>
      <c r="Z14" s="180">
        <f>BF!$B4</f>
        <v>0</v>
      </c>
      <c r="AA14" s="180">
        <f>BF!$C4</f>
        <v>0</v>
      </c>
      <c r="AB14" s="152"/>
      <c r="AC14" s="152"/>
      <c r="AD14" s="135"/>
      <c r="AE14" s="136"/>
      <c r="AG14" s="165" t="str">
        <f>EG!$E13</f>
        <v>PHILIP-VOLKAERT</v>
      </c>
      <c r="AH14" s="166" t="str">
        <f>EG!$F13</f>
        <v>LEOPOLD</v>
      </c>
      <c r="AI14" s="166" t="str">
        <f>EG!$G13</f>
        <v>EAPE</v>
      </c>
      <c r="AJ14" s="152"/>
      <c r="AK14" s="152"/>
      <c r="AL14" s="135"/>
      <c r="AM14" s="136"/>
      <c r="AO14" s="171" t="str">
        <f>PF.!$E10</f>
        <v>LEFEBVRE</v>
      </c>
      <c r="AP14" s="180" t="str">
        <f>PF.!$F10</f>
        <v>AIDA</v>
      </c>
      <c r="AQ14" s="180" t="str">
        <f>PF.!$G10</f>
        <v>SS76</v>
      </c>
      <c r="AR14" s="152"/>
      <c r="AS14" s="152"/>
      <c r="AT14" s="135"/>
      <c r="AU14" s="136"/>
    </row>
    <row r="15" spans="1:47" s="80" customFormat="1" ht="18.899999999999999" customHeight="1" x14ac:dyDescent="0.25">
      <c r="A15" s="165" t="str">
        <f>PG!$E13</f>
        <v>KONATE CHEMIN</v>
      </c>
      <c r="B15" s="166" t="str">
        <f>PG!$F13</f>
        <v>ISMAEL</v>
      </c>
      <c r="C15" s="167" t="str">
        <f>PG!G13</f>
        <v>CORE</v>
      </c>
      <c r="D15" s="152"/>
      <c r="E15" s="152"/>
      <c r="F15" s="135"/>
      <c r="G15" s="136"/>
      <c r="I15" s="171" t="str">
        <f>EF!$E14</f>
        <v>MOUQUET</v>
      </c>
      <c r="J15" s="172" t="str">
        <f>EF!$E14</f>
        <v>MOUQUET</v>
      </c>
      <c r="K15" s="173" t="str">
        <f>EF!$G14</f>
        <v>EAPE</v>
      </c>
      <c r="L15" s="152"/>
      <c r="M15" s="152"/>
      <c r="N15" s="135"/>
      <c r="O15" s="136"/>
      <c r="Q15" s="165">
        <f>BG!$A14</f>
        <v>0</v>
      </c>
      <c r="R15" s="166">
        <f>BG!$B14</f>
        <v>0</v>
      </c>
      <c r="S15" s="167">
        <f>BG!$C14</f>
        <v>0</v>
      </c>
      <c r="T15" s="152"/>
      <c r="U15" s="152"/>
      <c r="V15" s="135"/>
      <c r="W15" s="136"/>
      <c r="Y15" s="171">
        <f>BF!$A16</f>
        <v>0</v>
      </c>
      <c r="Z15" s="180">
        <f>BF!$B16</f>
        <v>0</v>
      </c>
      <c r="AA15" s="180">
        <f>BF!$C16</f>
        <v>0</v>
      </c>
      <c r="AB15" s="152"/>
      <c r="AC15" s="152"/>
      <c r="AD15" s="135"/>
      <c r="AE15" s="136"/>
      <c r="AG15" s="165" t="str">
        <f>EG!$E14</f>
        <v>GUYOT</v>
      </c>
      <c r="AH15" s="166" t="str">
        <f>EG!$F14</f>
        <v>ELIOTT</v>
      </c>
      <c r="AI15" s="166" t="str">
        <f>EG!$G14</f>
        <v>EAPE</v>
      </c>
      <c r="AJ15" s="152"/>
      <c r="AK15" s="152"/>
      <c r="AL15" s="135"/>
      <c r="AM15" s="136"/>
      <c r="AO15" s="171" t="str">
        <f>PF.!$E11</f>
        <v>HAREL GUICHE</v>
      </c>
      <c r="AP15" s="180" t="str">
        <f>PF.!$F11</f>
        <v>FAUSTINE</v>
      </c>
      <c r="AQ15" s="180" t="str">
        <f>PF.!$G11</f>
        <v>EAPE</v>
      </c>
      <c r="AR15" s="152"/>
      <c r="AS15" s="152"/>
      <c r="AT15" s="135"/>
      <c r="AU15" s="136"/>
    </row>
    <row r="16" spans="1:47" s="80" customFormat="1" ht="18.899999999999999" customHeight="1" x14ac:dyDescent="0.25">
      <c r="A16" s="165" t="str">
        <f>PG!$E14</f>
        <v>BOCQUET</v>
      </c>
      <c r="B16" s="166" t="str">
        <f>PG!$F14</f>
        <v>GABRIEL</v>
      </c>
      <c r="C16" s="167" t="str">
        <f>PG!G14</f>
        <v>EMSAM</v>
      </c>
      <c r="D16" s="152"/>
      <c r="E16" s="152"/>
      <c r="F16" s="135"/>
      <c r="G16" s="136"/>
      <c r="I16" s="171" t="str">
        <f>EF!$E15</f>
        <v>VASSE</v>
      </c>
      <c r="J16" s="172" t="str">
        <f>EF!$E15</f>
        <v>VASSE</v>
      </c>
      <c r="K16" s="173" t="str">
        <f>EF!$G15</f>
        <v>EMSAM</v>
      </c>
      <c r="L16" s="152"/>
      <c r="M16" s="152"/>
      <c r="N16" s="135"/>
      <c r="O16" s="136"/>
      <c r="Q16" s="165">
        <f>BG!$A15</f>
        <v>0</v>
      </c>
      <c r="R16" s="166">
        <f>BG!$B15</f>
        <v>0</v>
      </c>
      <c r="S16" s="167">
        <f>BG!$C15</f>
        <v>0</v>
      </c>
      <c r="T16" s="152"/>
      <c r="U16" s="152"/>
      <c r="V16" s="135"/>
      <c r="W16" s="136"/>
      <c r="Y16" s="171">
        <f>BF!$A17</f>
        <v>0</v>
      </c>
      <c r="Z16" s="180">
        <f>BF!$B17</f>
        <v>0</v>
      </c>
      <c r="AA16" s="180">
        <f>BF!$C17</f>
        <v>0</v>
      </c>
      <c r="AB16" s="152"/>
      <c r="AC16" s="152"/>
      <c r="AD16" s="135"/>
      <c r="AE16" s="136"/>
      <c r="AG16" s="165" t="str">
        <f>EG!$E17</f>
        <v>MORVAN</v>
      </c>
      <c r="AH16" s="166" t="str">
        <f>EG!$F17</f>
        <v>MAEL</v>
      </c>
      <c r="AI16" s="166" t="str">
        <f>EG!$G17</f>
        <v>SS76</v>
      </c>
      <c r="AJ16" s="152"/>
      <c r="AK16" s="152"/>
      <c r="AL16" s="135"/>
      <c r="AM16" s="136"/>
      <c r="AO16" s="171" t="str">
        <f>PF.!$E28</f>
        <v>THIAM</v>
      </c>
      <c r="AP16" s="180" t="str">
        <f>PF.!$F28</f>
        <v>FATIMA -NOURA</v>
      </c>
      <c r="AQ16" s="180" t="str">
        <f>PF.!$G28</f>
        <v>EAPE</v>
      </c>
      <c r="AR16" s="152"/>
      <c r="AS16" s="152"/>
      <c r="AT16" s="135"/>
      <c r="AU16" s="136"/>
    </row>
    <row r="17" spans="1:47" s="80" customFormat="1" ht="18.899999999999999" customHeight="1" x14ac:dyDescent="0.25">
      <c r="A17" s="165" t="str">
        <f>PG!$E15</f>
        <v>BONNEAU</v>
      </c>
      <c r="B17" s="166" t="str">
        <f>PG!$F15</f>
        <v>MARTIN</v>
      </c>
      <c r="C17" s="167" t="str">
        <f>PG!G15</f>
        <v>EAPE</v>
      </c>
      <c r="D17" s="152"/>
      <c r="E17" s="152"/>
      <c r="F17" s="135"/>
      <c r="G17" s="136"/>
      <c r="I17" s="171" t="str">
        <f>EF!$E16</f>
        <v>JEAN</v>
      </c>
      <c r="J17" s="172" t="str">
        <f>EF!$E16</f>
        <v>JEAN</v>
      </c>
      <c r="K17" s="173" t="str">
        <f>EF!$G16</f>
        <v>EAPE</v>
      </c>
      <c r="L17" s="152"/>
      <c r="M17" s="152"/>
      <c r="N17" s="135"/>
      <c r="O17" s="136"/>
      <c r="Q17" s="165">
        <f>BG!$A16</f>
        <v>0</v>
      </c>
      <c r="R17" s="166">
        <f>BG!$B16</f>
        <v>0</v>
      </c>
      <c r="S17" s="167">
        <f>BG!$C16</f>
        <v>0</v>
      </c>
      <c r="T17" s="152"/>
      <c r="U17" s="152"/>
      <c r="V17" s="135"/>
      <c r="W17" s="136"/>
      <c r="Y17" s="171">
        <f>BF!$A18</f>
        <v>0</v>
      </c>
      <c r="Z17" s="180">
        <f>BF!$B18</f>
        <v>0</v>
      </c>
      <c r="AA17" s="180">
        <f>BF!$C18</f>
        <v>0</v>
      </c>
      <c r="AB17" s="152"/>
      <c r="AC17" s="152"/>
      <c r="AD17" s="135"/>
      <c r="AE17" s="136"/>
      <c r="AG17" s="165" t="str">
        <f>EG!$E31</f>
        <v>BEHENGARAY</v>
      </c>
      <c r="AH17" s="166" t="str">
        <f>EG!$F31</f>
        <v>Simon</v>
      </c>
      <c r="AI17" s="166" t="str">
        <f>EG!$G31</f>
        <v>ENSAM</v>
      </c>
      <c r="AJ17" s="152"/>
      <c r="AK17" s="152"/>
      <c r="AL17" s="135"/>
      <c r="AM17" s="136"/>
      <c r="AO17" s="171" t="str">
        <f>PF.!$E29</f>
        <v>DIDIER</v>
      </c>
      <c r="AP17" s="180" t="str">
        <f>PF.!$F29</f>
        <v>AMBRE</v>
      </c>
      <c r="AQ17" s="180" t="str">
        <f>PF.!$G29</f>
        <v>CORE</v>
      </c>
      <c r="AR17" s="152"/>
      <c r="AS17" s="152"/>
      <c r="AT17" s="135"/>
      <c r="AU17" s="136"/>
    </row>
    <row r="18" spans="1:47" s="80" customFormat="1" ht="18.899999999999999" customHeight="1" x14ac:dyDescent="0.25">
      <c r="A18" s="165" t="str">
        <f>PG!$E16</f>
        <v>BONNIN</v>
      </c>
      <c r="B18" s="166" t="str">
        <f>PG!$F16</f>
        <v>ALEXANDRE</v>
      </c>
      <c r="C18" s="167" t="str">
        <f>PG!G16</f>
        <v>EMSAM</v>
      </c>
      <c r="D18" s="152"/>
      <c r="E18" s="152"/>
      <c r="F18" s="135"/>
      <c r="G18" s="136"/>
      <c r="I18" s="171" t="str">
        <f>EF!$E17</f>
        <v>DUDONS</v>
      </c>
      <c r="J18" s="172" t="str">
        <f>EF!$E17</f>
        <v>DUDONS</v>
      </c>
      <c r="K18" s="173" t="str">
        <f>EF!$G17</f>
        <v>EAPE</v>
      </c>
      <c r="L18" s="152"/>
      <c r="M18" s="152"/>
      <c r="N18" s="135"/>
      <c r="O18" s="136"/>
      <c r="Q18" s="165">
        <f>BG!$A17</f>
        <v>0</v>
      </c>
      <c r="R18" s="166">
        <f>BG!$B17</f>
        <v>0</v>
      </c>
      <c r="S18" s="167">
        <f>BG!$C17</f>
        <v>0</v>
      </c>
      <c r="T18" s="152"/>
      <c r="U18" s="152"/>
      <c r="V18" s="135"/>
      <c r="W18" s="136"/>
      <c r="Y18" s="171">
        <f>BF!$A19</f>
        <v>0</v>
      </c>
      <c r="Z18" s="180">
        <f>BF!$B19</f>
        <v>0</v>
      </c>
      <c r="AA18" s="180">
        <f>BF!$C19</f>
        <v>0</v>
      </c>
      <c r="AB18" s="152"/>
      <c r="AC18" s="152"/>
      <c r="AD18" s="135"/>
      <c r="AE18" s="136"/>
      <c r="AG18" s="165" t="str">
        <f>EG!$E32</f>
        <v>LEMELLE</v>
      </c>
      <c r="AH18" s="166" t="str">
        <f>EG!$F32</f>
        <v>HUGO</v>
      </c>
      <c r="AI18" s="166" t="str">
        <f>EG!$G32</f>
        <v>SS76</v>
      </c>
      <c r="AJ18" s="152"/>
      <c r="AK18" s="152"/>
      <c r="AL18" s="135"/>
      <c r="AM18" s="136"/>
      <c r="AO18" s="171" t="str">
        <f>PF.!$E30</f>
        <v>LECOMTE GRONDIN</v>
      </c>
      <c r="AP18" s="180" t="str">
        <f>PF.!$F30</f>
        <v>CAMILLE</v>
      </c>
      <c r="AQ18" s="180" t="str">
        <f>PF.!$G30</f>
        <v>EAPE</v>
      </c>
      <c r="AR18" s="152"/>
      <c r="AS18" s="152"/>
      <c r="AT18" s="135"/>
      <c r="AU18" s="136"/>
    </row>
    <row r="19" spans="1:47" s="80" customFormat="1" ht="18.899999999999999" customHeight="1" x14ac:dyDescent="0.25">
      <c r="A19" s="165" t="str">
        <f>PG!$E17</f>
        <v>BOUCHER</v>
      </c>
      <c r="B19" s="166" t="str">
        <f>PG!$F17</f>
        <v>RAFAEL</v>
      </c>
      <c r="C19" s="167" t="str">
        <f>PG!G17</f>
        <v>EMSAM</v>
      </c>
      <c r="D19" s="152"/>
      <c r="E19" s="152"/>
      <c r="F19" s="135"/>
      <c r="G19" s="136"/>
      <c r="I19" s="171" t="str">
        <f>EF!$E18</f>
        <v>NYERGES</v>
      </c>
      <c r="J19" s="172" t="str">
        <f>EF!$E18</f>
        <v>NYERGES</v>
      </c>
      <c r="K19" s="173" t="str">
        <f>EF!$G18</f>
        <v>EAPE</v>
      </c>
      <c r="L19" s="152"/>
      <c r="M19" s="152"/>
      <c r="N19" s="135"/>
      <c r="O19" s="136"/>
      <c r="Q19" s="165">
        <f>BG!$A18</f>
        <v>0</v>
      </c>
      <c r="R19" s="166">
        <f>BG!$B18</f>
        <v>0</v>
      </c>
      <c r="S19" s="167">
        <f>BG!$C18</f>
        <v>0</v>
      </c>
      <c r="T19" s="152"/>
      <c r="U19" s="152"/>
      <c r="V19" s="135"/>
      <c r="W19" s="136"/>
      <c r="Y19" s="171">
        <f>BF!$A20</f>
        <v>0</v>
      </c>
      <c r="Z19" s="180">
        <f>BF!$B20</f>
        <v>0</v>
      </c>
      <c r="AA19" s="180">
        <f>BF!$C20</f>
        <v>0</v>
      </c>
      <c r="AB19" s="152"/>
      <c r="AC19" s="152"/>
      <c r="AD19" s="135"/>
      <c r="AE19" s="136"/>
      <c r="AG19" s="165" t="str">
        <f>EG!$E33</f>
        <v>RUIZ</v>
      </c>
      <c r="AH19" s="166" t="str">
        <f>EG!$F33</f>
        <v>AXEL</v>
      </c>
      <c r="AI19" s="166" t="str">
        <f>EG!$G33</f>
        <v>EMSAM</v>
      </c>
      <c r="AJ19" s="152"/>
      <c r="AK19" s="152"/>
      <c r="AL19" s="135"/>
      <c r="AM19" s="136"/>
      <c r="AO19" s="171" t="str">
        <f>PF.!$E31</f>
        <v>LOUVET</v>
      </c>
      <c r="AP19" s="180" t="str">
        <f>PF.!$F31</f>
        <v>ANAE</v>
      </c>
      <c r="AQ19" s="180" t="str">
        <f>PF.!$G31</f>
        <v>SS76</v>
      </c>
      <c r="AR19" s="152"/>
      <c r="AS19" s="152"/>
      <c r="AT19" s="135"/>
      <c r="AU19" s="136"/>
    </row>
    <row r="20" spans="1:47" s="80" customFormat="1" ht="18.899999999999999" customHeight="1" x14ac:dyDescent="0.25">
      <c r="A20" s="165" t="str">
        <f>PG!$E18</f>
        <v>BRODARD</v>
      </c>
      <c r="B20" s="166" t="str">
        <f>PG!$F18</f>
        <v>OLIVIER</v>
      </c>
      <c r="C20" s="167" t="str">
        <f>PG!G18</f>
        <v>EMSAM</v>
      </c>
      <c r="D20" s="152"/>
      <c r="E20" s="152"/>
      <c r="F20" s="135"/>
      <c r="G20" s="136"/>
      <c r="I20" s="171" t="e">
        <f>EF!#REF!</f>
        <v>#REF!</v>
      </c>
      <c r="J20" s="172" t="e">
        <f>EF!#REF!</f>
        <v>#REF!</v>
      </c>
      <c r="K20" s="173" t="e">
        <f>EF!#REF!</f>
        <v>#REF!</v>
      </c>
      <c r="L20" s="152"/>
      <c r="M20" s="152"/>
      <c r="N20" s="135"/>
      <c r="O20" s="136"/>
      <c r="Q20" s="165">
        <f>BG!$A19</f>
        <v>0</v>
      </c>
      <c r="R20" s="166">
        <f>BG!$B19</f>
        <v>0</v>
      </c>
      <c r="S20" s="167">
        <f>BG!$C19</f>
        <v>0</v>
      </c>
      <c r="T20" s="152"/>
      <c r="U20" s="152"/>
      <c r="V20" s="135"/>
      <c r="W20" s="136"/>
      <c r="Y20" s="171">
        <f>BF!$A21</f>
        <v>0</v>
      </c>
      <c r="Z20" s="180">
        <f>BF!$B21</f>
        <v>0</v>
      </c>
      <c r="AA20" s="180">
        <f>BF!$C21</f>
        <v>0</v>
      </c>
      <c r="AB20" s="152"/>
      <c r="AC20" s="152"/>
      <c r="AD20" s="135"/>
      <c r="AE20" s="136"/>
      <c r="AG20" s="165" t="str">
        <f>EG!$E34</f>
        <v>CHIKHI</v>
      </c>
      <c r="AH20" s="166" t="str">
        <f>EG!$F34</f>
        <v>Naïm</v>
      </c>
      <c r="AI20" s="166" t="str">
        <f>EG!$G34</f>
        <v>SS76</v>
      </c>
      <c r="AJ20" s="152"/>
      <c r="AK20" s="152"/>
      <c r="AL20" s="135"/>
      <c r="AM20" s="136"/>
      <c r="AO20" s="171" t="str">
        <f>PF.!$E32</f>
        <v>GROSBOIS</v>
      </c>
      <c r="AP20" s="180" t="str">
        <f>PF.!$F32</f>
        <v>JEANNE</v>
      </c>
      <c r="AQ20" s="180" t="str">
        <f>PF.!$G32</f>
        <v>CORE</v>
      </c>
      <c r="AR20" s="152"/>
      <c r="AS20" s="152"/>
      <c r="AT20" s="135"/>
      <c r="AU20" s="136"/>
    </row>
    <row r="21" spans="1:47" s="80" customFormat="1" ht="18.899999999999999" customHeight="1" x14ac:dyDescent="0.25">
      <c r="A21" s="165" t="str">
        <f>PG!$E19</f>
        <v>CABANNE</v>
      </c>
      <c r="B21" s="166" t="str">
        <f>PG!$F19</f>
        <v>RAPHAEL</v>
      </c>
      <c r="C21" s="167" t="str">
        <f>PG!G19</f>
        <v>EAPE</v>
      </c>
      <c r="D21" s="152"/>
      <c r="E21" s="152"/>
      <c r="F21" s="135"/>
      <c r="G21" s="136"/>
      <c r="I21" s="171" t="str">
        <f>EF!$E20</f>
        <v>DIAKHITE</v>
      </c>
      <c r="J21" s="172" t="str">
        <f>EF!$E20</f>
        <v>DIAKHITE</v>
      </c>
      <c r="K21" s="173" t="str">
        <f>EF!$G20</f>
        <v>CORE</v>
      </c>
      <c r="L21" s="152"/>
      <c r="M21" s="152"/>
      <c r="N21" s="135"/>
      <c r="O21" s="136"/>
      <c r="Q21" s="165">
        <f>BG!$A20</f>
        <v>0</v>
      </c>
      <c r="R21" s="166">
        <f>BG!$B20</f>
        <v>0</v>
      </c>
      <c r="S21" s="167">
        <f>BG!$C20</f>
        <v>0</v>
      </c>
      <c r="T21" s="152"/>
      <c r="U21" s="152"/>
      <c r="V21" s="135"/>
      <c r="W21" s="136"/>
      <c r="Y21" s="171">
        <f>BF!$A22</f>
        <v>0</v>
      </c>
      <c r="Z21" s="180">
        <f>BF!$B22</f>
        <v>0</v>
      </c>
      <c r="AA21" s="180">
        <f>BF!$C22</f>
        <v>0</v>
      </c>
      <c r="AB21" s="152"/>
      <c r="AC21" s="152"/>
      <c r="AD21" s="135"/>
      <c r="AE21" s="136"/>
      <c r="AG21" s="165" t="str">
        <f>EG!$E35</f>
        <v>Auger benvenuto</v>
      </c>
      <c r="AH21" s="166" t="str">
        <f>EG!$F35</f>
        <v>Marius</v>
      </c>
      <c r="AI21" s="166" t="str">
        <f>EG!$G35</f>
        <v>SS76</v>
      </c>
      <c r="AJ21" s="152"/>
      <c r="AK21" s="152"/>
      <c r="AL21" s="135"/>
      <c r="AM21" s="136"/>
      <c r="AO21" s="171" t="str">
        <f>PF.!$E33</f>
        <v>MONTOUT</v>
      </c>
      <c r="AP21" s="180" t="str">
        <f>PF.!$F33</f>
        <v>NAELIZIA</v>
      </c>
      <c r="AQ21" s="180" t="str">
        <f>PF.!$G33</f>
        <v>SS76</v>
      </c>
      <c r="AR21" s="152"/>
      <c r="AS21" s="152"/>
      <c r="AT21" s="135"/>
      <c r="AU21" s="136"/>
    </row>
    <row r="22" spans="1:47" s="80" customFormat="1" ht="18.899999999999999" customHeight="1" x14ac:dyDescent="0.25">
      <c r="A22" s="165" t="str">
        <f>PG!$E20</f>
        <v>LEGOUEST</v>
      </c>
      <c r="B22" s="166" t="str">
        <f>PG!$F20</f>
        <v>MARIUS</v>
      </c>
      <c r="C22" s="167" t="str">
        <f>PG!G20</f>
        <v>EAPE</v>
      </c>
      <c r="D22" s="152"/>
      <c r="E22" s="152"/>
      <c r="F22" s="135"/>
      <c r="G22" s="136"/>
      <c r="I22" s="171" t="str">
        <f>EF!$E21</f>
        <v>CUCURULL</v>
      </c>
      <c r="J22" s="172" t="str">
        <f>EF!$E21</f>
        <v>CUCURULL</v>
      </c>
      <c r="K22" s="173" t="str">
        <f>EF!$G21</f>
        <v>CORE</v>
      </c>
      <c r="L22" s="152"/>
      <c r="M22" s="152"/>
      <c r="N22" s="135"/>
      <c r="O22" s="136"/>
      <c r="Q22" s="165">
        <f>BG!$A21</f>
        <v>0</v>
      </c>
      <c r="R22" s="166">
        <f>BG!$B21</f>
        <v>0</v>
      </c>
      <c r="S22" s="167">
        <f>BG!$C21</f>
        <v>0</v>
      </c>
      <c r="T22" s="152"/>
      <c r="U22" s="152"/>
      <c r="V22" s="135"/>
      <c r="W22" s="136"/>
      <c r="Y22" s="171">
        <f>BF!$A23</f>
        <v>0</v>
      </c>
      <c r="Z22" s="180">
        <f>BF!$B23</f>
        <v>0</v>
      </c>
      <c r="AA22" s="180">
        <f>BF!$C23</f>
        <v>0</v>
      </c>
      <c r="AB22" s="152"/>
      <c r="AC22" s="152"/>
      <c r="AD22" s="135"/>
      <c r="AE22" s="136"/>
      <c r="AG22" s="165" t="str">
        <f>EG!$E36</f>
        <v>BERNARDIN</v>
      </c>
      <c r="AH22" s="166" t="str">
        <f>EG!$F36</f>
        <v>JAMES</v>
      </c>
      <c r="AI22" s="166" t="str">
        <f>EG!$G36</f>
        <v>SS76</v>
      </c>
      <c r="AJ22" s="152"/>
      <c r="AK22" s="152"/>
      <c r="AL22" s="135"/>
      <c r="AM22" s="136"/>
      <c r="AO22" s="171" t="str">
        <f>PF.!$E34</f>
        <v>VAUCHEL</v>
      </c>
      <c r="AP22" s="180" t="str">
        <f>PF.!$F34</f>
        <v>LIYA</v>
      </c>
      <c r="AQ22" s="180" t="str">
        <f>PF.!$G34</f>
        <v>EAPE</v>
      </c>
      <c r="AR22" s="152"/>
      <c r="AS22" s="152"/>
      <c r="AT22" s="135"/>
      <c r="AU22" s="136"/>
    </row>
    <row r="23" spans="1:47" s="80" customFormat="1" ht="18.899999999999999" customHeight="1" x14ac:dyDescent="0.25">
      <c r="A23" s="165" t="str">
        <f>PG!$E21</f>
        <v>CAPLAIN</v>
      </c>
      <c r="B23" s="166" t="str">
        <f>PG!$F21</f>
        <v>HIPPOLYTE</v>
      </c>
      <c r="C23" s="167" t="str">
        <f>PG!G21</f>
        <v>EMSAM</v>
      </c>
      <c r="D23" s="152"/>
      <c r="E23" s="152"/>
      <c r="F23" s="135"/>
      <c r="G23" s="136"/>
      <c r="I23" s="171" t="str">
        <f>EF!$E22</f>
        <v>MEJRI</v>
      </c>
      <c r="J23" s="172" t="str">
        <f>EF!$E22</f>
        <v>MEJRI</v>
      </c>
      <c r="K23" s="173" t="str">
        <f>EF!$G22</f>
        <v>EMSAM</v>
      </c>
      <c r="L23" s="152"/>
      <c r="M23" s="152"/>
      <c r="N23" s="135"/>
      <c r="O23" s="136"/>
      <c r="Q23" s="165">
        <f>BG!$A22</f>
        <v>0</v>
      </c>
      <c r="R23" s="166">
        <f>BG!$B22</f>
        <v>0</v>
      </c>
      <c r="S23" s="167">
        <f>BG!$C22</f>
        <v>0</v>
      </c>
      <c r="T23" s="152"/>
      <c r="U23" s="152"/>
      <c r="V23" s="135"/>
      <c r="W23" s="136"/>
      <c r="Y23" s="171">
        <f>BF!$A24</f>
        <v>0</v>
      </c>
      <c r="Z23" s="180">
        <f>BF!$B24</f>
        <v>0</v>
      </c>
      <c r="AA23" s="180">
        <f>BF!$C24</f>
        <v>0</v>
      </c>
      <c r="AB23" s="152"/>
      <c r="AC23" s="152"/>
      <c r="AD23" s="135"/>
      <c r="AE23" s="136"/>
      <c r="AG23" s="165" t="str">
        <f>EG!$E37</f>
        <v>HARANT</v>
      </c>
      <c r="AH23" s="166" t="str">
        <f>EG!$F37</f>
        <v>LEO</v>
      </c>
      <c r="AI23" s="166" t="str">
        <f>EG!$G37</f>
        <v>EAPE</v>
      </c>
      <c r="AJ23" s="152"/>
      <c r="AK23" s="152"/>
      <c r="AL23" s="135"/>
      <c r="AM23" s="136"/>
      <c r="AO23" s="171" t="str">
        <f>PF.!$E35</f>
        <v>GIBERT</v>
      </c>
      <c r="AP23" s="180" t="str">
        <f>PF.!$F35</f>
        <v>ELYNE</v>
      </c>
      <c r="AQ23" s="180" t="str">
        <f>PF.!$G35</f>
        <v>CORE</v>
      </c>
      <c r="AR23" s="152"/>
      <c r="AS23" s="152"/>
      <c r="AT23" s="135"/>
      <c r="AU23" s="136"/>
    </row>
    <row r="24" spans="1:47" s="80" customFormat="1" ht="18.899999999999999" customHeight="1" x14ac:dyDescent="0.25">
      <c r="A24" s="165" t="str">
        <f>PG!$E22</f>
        <v>CASANOVA</v>
      </c>
      <c r="B24" s="166" t="str">
        <f>PG!$F22</f>
        <v>PIERRE</v>
      </c>
      <c r="C24" s="167" t="str">
        <f>PG!G22</f>
        <v>EAPE</v>
      </c>
      <c r="D24" s="152"/>
      <c r="E24" s="152"/>
      <c r="F24" s="135"/>
      <c r="G24" s="136"/>
      <c r="I24" s="171" t="str">
        <f>EF!$E23</f>
        <v>BREELLE MARCETEAU</v>
      </c>
      <c r="J24" s="172" t="str">
        <f>EF!$E23</f>
        <v>BREELLE MARCETEAU</v>
      </c>
      <c r="K24" s="173" t="str">
        <f>EF!$G23</f>
        <v>SS76</v>
      </c>
      <c r="L24" s="152"/>
      <c r="M24" s="152"/>
      <c r="N24" s="135"/>
      <c r="O24" s="136"/>
      <c r="Q24" s="165">
        <f>BG!$A23</f>
        <v>0</v>
      </c>
      <c r="R24" s="166">
        <f>BG!$B23</f>
        <v>0</v>
      </c>
      <c r="S24" s="167">
        <f>BG!$C23</f>
        <v>0</v>
      </c>
      <c r="T24" s="152"/>
      <c r="U24" s="152"/>
      <c r="V24" s="135"/>
      <c r="W24" s="136"/>
      <c r="Y24" s="171">
        <f>BF!$A25</f>
        <v>0</v>
      </c>
      <c r="Z24" s="180">
        <f>BF!$B25</f>
        <v>0</v>
      </c>
      <c r="AA24" s="180">
        <f>BF!$C25</f>
        <v>0</v>
      </c>
      <c r="AB24" s="152"/>
      <c r="AC24" s="152"/>
      <c r="AD24" s="135"/>
      <c r="AE24" s="136"/>
      <c r="AG24" s="165" t="str">
        <f>EG!$E38</f>
        <v>DEVILLIERS</v>
      </c>
      <c r="AH24" s="166" t="str">
        <f>EG!$F38</f>
        <v>NATHANAEL</v>
      </c>
      <c r="AI24" s="166" t="str">
        <f>EG!$G38</f>
        <v>EAPE</v>
      </c>
      <c r="AJ24" s="152"/>
      <c r="AK24" s="152"/>
      <c r="AL24" s="135"/>
      <c r="AM24" s="136"/>
      <c r="AO24" s="171" t="str">
        <f>PF.!$E36</f>
        <v>BOURALY</v>
      </c>
      <c r="AP24" s="180" t="str">
        <f>PF.!$F36</f>
        <v>JADE</v>
      </c>
      <c r="AQ24" s="180" t="str">
        <f>PF.!$G36</f>
        <v>EAPE</v>
      </c>
      <c r="AR24" s="152"/>
      <c r="AS24" s="152"/>
      <c r="AT24" s="135"/>
      <c r="AU24" s="136"/>
    </row>
    <row r="25" spans="1:47" s="80" customFormat="1" ht="18.899999999999999" customHeight="1" x14ac:dyDescent="0.25">
      <c r="A25" s="165" t="str">
        <f>PG!$E23</f>
        <v>CATRICE</v>
      </c>
      <c r="B25" s="166" t="str">
        <f>PG!$F23</f>
        <v>JOSEPH</v>
      </c>
      <c r="C25" s="167" t="str">
        <f>PG!G23</f>
        <v>EMSAM</v>
      </c>
      <c r="D25" s="152"/>
      <c r="E25" s="152"/>
      <c r="F25" s="135"/>
      <c r="G25" s="136"/>
      <c r="I25" s="171" t="str">
        <f>EF!$E24</f>
        <v>GERARDIN</v>
      </c>
      <c r="J25" s="172" t="str">
        <f>EF!$E24</f>
        <v>GERARDIN</v>
      </c>
      <c r="K25" s="173" t="str">
        <f>EF!$G24</f>
        <v>EAPE</v>
      </c>
      <c r="L25" s="152"/>
      <c r="M25" s="152"/>
      <c r="N25" s="135"/>
      <c r="O25" s="136"/>
      <c r="Q25" s="165">
        <f>BG!$A24</f>
        <v>0</v>
      </c>
      <c r="R25" s="166">
        <f>BG!$B24</f>
        <v>0</v>
      </c>
      <c r="S25" s="167">
        <f>BG!$C24</f>
        <v>0</v>
      </c>
      <c r="T25" s="152"/>
      <c r="U25" s="152"/>
      <c r="V25" s="135"/>
      <c r="W25" s="136"/>
      <c r="Y25" s="171">
        <f>BF!$A26</f>
        <v>0</v>
      </c>
      <c r="Z25" s="180">
        <f>BF!$B26</f>
        <v>0</v>
      </c>
      <c r="AA25" s="180">
        <f>BF!$C26</f>
        <v>0</v>
      </c>
      <c r="AB25" s="152"/>
      <c r="AC25" s="152"/>
      <c r="AD25" s="135"/>
      <c r="AE25" s="136"/>
      <c r="AG25" s="165" t="e">
        <f>EG!#REF!</f>
        <v>#REF!</v>
      </c>
      <c r="AH25" s="166" t="e">
        <f>EG!#REF!</f>
        <v>#REF!</v>
      </c>
      <c r="AI25" s="166" t="e">
        <f>EG!#REF!</f>
        <v>#REF!</v>
      </c>
      <c r="AJ25" s="152"/>
      <c r="AK25" s="152"/>
      <c r="AL25" s="135"/>
      <c r="AM25" s="136"/>
      <c r="AO25" s="171" t="str">
        <f>PF.!$E37</f>
        <v>JOUVIN</v>
      </c>
      <c r="AP25" s="180" t="str">
        <f>PF.!$F37</f>
        <v>EMMANUELLE</v>
      </c>
      <c r="AQ25" s="180" t="str">
        <f>PF.!$G37</f>
        <v>EMSAM</v>
      </c>
      <c r="AR25" s="152"/>
      <c r="AS25" s="152"/>
      <c r="AT25" s="135"/>
      <c r="AU25" s="136"/>
    </row>
    <row r="26" spans="1:47" s="80" customFormat="1" ht="18.899999999999999" customHeight="1" x14ac:dyDescent="0.25">
      <c r="A26" s="165" t="str">
        <f>PG!$E24</f>
        <v>GERARDIN</v>
      </c>
      <c r="B26" s="166" t="str">
        <f>PG!$F24</f>
        <v>GABRIEL</v>
      </c>
      <c r="C26" s="167" t="str">
        <f>PG!G24</f>
        <v>EAPE</v>
      </c>
      <c r="D26" s="152"/>
      <c r="E26" s="152"/>
      <c r="F26" s="135"/>
      <c r="G26" s="136"/>
      <c r="I26" s="171" t="str">
        <f>EF!$E25</f>
        <v>GROULT</v>
      </c>
      <c r="J26" s="172" t="str">
        <f>EF!$E25</f>
        <v>GROULT</v>
      </c>
      <c r="K26" s="173" t="str">
        <f>EF!$G25</f>
        <v>EAPE</v>
      </c>
      <c r="L26" s="152"/>
      <c r="M26" s="152"/>
      <c r="N26" s="135"/>
      <c r="O26" s="136"/>
      <c r="Q26" s="165">
        <f>BG!$A25</f>
        <v>0</v>
      </c>
      <c r="R26" s="166">
        <f>BG!$B25</f>
        <v>0</v>
      </c>
      <c r="S26" s="167">
        <f>BG!$C25</f>
        <v>0</v>
      </c>
      <c r="T26" s="152"/>
      <c r="U26" s="152"/>
      <c r="V26" s="135"/>
      <c r="W26" s="136"/>
      <c r="Y26" s="171">
        <f>BF!$A27</f>
        <v>0</v>
      </c>
      <c r="Z26" s="180">
        <f>BF!$B27</f>
        <v>0</v>
      </c>
      <c r="AA26" s="180">
        <f>BF!$C27</f>
        <v>0</v>
      </c>
      <c r="AB26" s="152"/>
      <c r="AC26" s="152"/>
      <c r="AD26" s="135"/>
      <c r="AE26" s="136"/>
      <c r="AG26" s="165" t="e">
        <f>EG!#REF!</f>
        <v>#REF!</v>
      </c>
      <c r="AH26" s="166" t="e">
        <f>EG!#REF!</f>
        <v>#REF!</v>
      </c>
      <c r="AI26" s="166" t="e">
        <f>EG!#REF!</f>
        <v>#REF!</v>
      </c>
      <c r="AJ26" s="152"/>
      <c r="AK26" s="152"/>
      <c r="AL26" s="135"/>
      <c r="AM26" s="136"/>
      <c r="AO26" s="171" t="str">
        <f>PF.!$E38</f>
        <v>COURBET</v>
      </c>
      <c r="AP26" s="180" t="str">
        <f>PF.!$F38</f>
        <v>LOUISE</v>
      </c>
      <c r="AQ26" s="180" t="str">
        <f>PF.!$G38</f>
        <v>EAPE</v>
      </c>
      <c r="AR26" s="152"/>
      <c r="AS26" s="152"/>
      <c r="AT26" s="135"/>
      <c r="AU26" s="136"/>
    </row>
    <row r="27" spans="1:47" s="80" customFormat="1" ht="18.899999999999999" customHeight="1" x14ac:dyDescent="0.25">
      <c r="A27" s="165" t="str">
        <f>PG!$E25</f>
        <v>CHARVET</v>
      </c>
      <c r="B27" s="166" t="str">
        <f>PG!$F25</f>
        <v>MAXIME</v>
      </c>
      <c r="C27" s="167" t="str">
        <f>PG!G25</f>
        <v>EAPE</v>
      </c>
      <c r="D27" s="152"/>
      <c r="E27" s="152"/>
      <c r="F27" s="135"/>
      <c r="G27" s="136"/>
      <c r="I27" s="171" t="str">
        <f>EF!$E26</f>
        <v>PAVAUX</v>
      </c>
      <c r="J27" s="172" t="str">
        <f>EF!$E26</f>
        <v>PAVAUX</v>
      </c>
      <c r="K27" s="173" t="str">
        <f>EF!$G26</f>
        <v>SS76</v>
      </c>
      <c r="L27" s="152"/>
      <c r="M27" s="152"/>
      <c r="N27" s="135"/>
      <c r="O27" s="136"/>
      <c r="Q27" s="165">
        <f>BG!$A26</f>
        <v>0</v>
      </c>
      <c r="R27" s="166">
        <f>BG!$B26</f>
        <v>0</v>
      </c>
      <c r="S27" s="167">
        <f>BG!$C26</f>
        <v>0</v>
      </c>
      <c r="T27" s="152"/>
      <c r="U27" s="152"/>
      <c r="V27" s="135"/>
      <c r="W27" s="136"/>
      <c r="Y27" s="171">
        <f>BF!$A28</f>
        <v>0</v>
      </c>
      <c r="Z27" s="180">
        <f>BF!$B28</f>
        <v>0</v>
      </c>
      <c r="AA27" s="180">
        <f>BF!$C28</f>
        <v>0</v>
      </c>
      <c r="AB27" s="152"/>
      <c r="AC27" s="152"/>
      <c r="AD27" s="135"/>
      <c r="AE27" s="136"/>
      <c r="AG27" s="165" t="e">
        <f>EG!#REF!</f>
        <v>#REF!</v>
      </c>
      <c r="AH27" s="166" t="e">
        <f>EG!#REF!</f>
        <v>#REF!</v>
      </c>
      <c r="AI27" s="166" t="e">
        <f>EG!#REF!</f>
        <v>#REF!</v>
      </c>
      <c r="AJ27" s="152"/>
      <c r="AK27" s="152"/>
      <c r="AL27" s="135"/>
      <c r="AM27" s="136"/>
      <c r="AO27" s="171" t="e">
        <f>PF.!#REF!</f>
        <v>#REF!</v>
      </c>
      <c r="AP27" s="180" t="e">
        <f>PF.!#REF!</f>
        <v>#REF!</v>
      </c>
      <c r="AQ27" s="180" t="e">
        <f>PF.!#REF!</f>
        <v>#REF!</v>
      </c>
      <c r="AR27" s="152"/>
      <c r="AS27" s="152"/>
      <c r="AT27" s="135"/>
      <c r="AU27" s="136"/>
    </row>
    <row r="28" spans="1:47" s="80" customFormat="1" ht="18.899999999999999" customHeight="1" x14ac:dyDescent="0.25">
      <c r="A28" s="165" t="str">
        <f>PG!$E26</f>
        <v>CUADRADO</v>
      </c>
      <c r="B28" s="166" t="str">
        <f>PG!$F26</f>
        <v>ELIO</v>
      </c>
      <c r="C28" s="167" t="str">
        <f>PG!G26</f>
        <v>EMSAM</v>
      </c>
      <c r="D28" s="152"/>
      <c r="E28" s="152"/>
      <c r="F28" s="135"/>
      <c r="G28" s="136"/>
      <c r="I28" s="171" t="str">
        <f>EF!$E27</f>
        <v>JAVET LATEURTRE</v>
      </c>
      <c r="J28" s="172" t="str">
        <f>EF!$E27</f>
        <v>JAVET LATEURTRE</v>
      </c>
      <c r="K28" s="173" t="str">
        <f>EF!$G27</f>
        <v>SS76</v>
      </c>
      <c r="L28" s="152"/>
      <c r="M28" s="152"/>
      <c r="N28" s="135"/>
      <c r="O28" s="136"/>
      <c r="Q28" s="165">
        <f>BG!$A27</f>
        <v>0</v>
      </c>
      <c r="R28" s="166">
        <f>BG!$B27</f>
        <v>0</v>
      </c>
      <c r="S28" s="167">
        <f>BG!$C27</f>
        <v>0</v>
      </c>
      <c r="T28" s="152"/>
      <c r="U28" s="152"/>
      <c r="V28" s="135"/>
      <c r="W28" s="136"/>
      <c r="Y28" s="171">
        <f>BF!$A29</f>
        <v>0</v>
      </c>
      <c r="Z28" s="180">
        <f>BF!$B29</f>
        <v>0</v>
      </c>
      <c r="AA28" s="180">
        <f>BF!$C29</f>
        <v>0</v>
      </c>
      <c r="AB28" s="152"/>
      <c r="AC28" s="152"/>
      <c r="AD28" s="135"/>
      <c r="AE28" s="136"/>
      <c r="AG28" s="165" t="e">
        <f>EG!#REF!</f>
        <v>#REF!</v>
      </c>
      <c r="AH28" s="166" t="e">
        <f>EG!#REF!</f>
        <v>#REF!</v>
      </c>
      <c r="AI28" s="166" t="e">
        <f>EG!#REF!</f>
        <v>#REF!</v>
      </c>
      <c r="AJ28" s="152"/>
      <c r="AK28" s="152"/>
      <c r="AL28" s="135"/>
      <c r="AM28" s="136"/>
      <c r="AO28" s="171" t="e">
        <f>PF.!#REF!</f>
        <v>#REF!</v>
      </c>
      <c r="AP28" s="180" t="e">
        <f>PF.!#REF!</f>
        <v>#REF!</v>
      </c>
      <c r="AQ28" s="180" t="e">
        <f>PF.!#REF!</f>
        <v>#REF!</v>
      </c>
      <c r="AR28" s="152"/>
      <c r="AS28" s="152"/>
      <c r="AT28" s="135"/>
      <c r="AU28" s="136"/>
    </row>
    <row r="29" spans="1:47" s="80" customFormat="1" ht="18.899999999999999" customHeight="1" x14ac:dyDescent="0.25">
      <c r="A29" s="165" t="str">
        <f>PG!$E27</f>
        <v>GIARD</v>
      </c>
      <c r="B29" s="166" t="str">
        <f>PG!$F27</f>
        <v>AUGUSTIN</v>
      </c>
      <c r="C29" s="167" t="str">
        <f>PG!G27</f>
        <v>EAPE</v>
      </c>
      <c r="D29" s="152"/>
      <c r="E29" s="152"/>
      <c r="F29" s="135"/>
      <c r="G29" s="136"/>
      <c r="I29" s="171" t="str">
        <f>EF!$E28</f>
        <v>HARDY</v>
      </c>
      <c r="J29" s="172" t="str">
        <f>EF!$E28</f>
        <v>HARDY</v>
      </c>
      <c r="K29" s="173" t="str">
        <f>EF!$G28</f>
        <v>EAPE</v>
      </c>
      <c r="L29" s="152"/>
      <c r="M29" s="152"/>
      <c r="N29" s="135"/>
      <c r="O29" s="136"/>
      <c r="Q29" s="165">
        <f>BG!$A28</f>
        <v>0</v>
      </c>
      <c r="R29" s="166">
        <f>BG!$B28</f>
        <v>0</v>
      </c>
      <c r="S29" s="167">
        <f>BG!$C28</f>
        <v>0</v>
      </c>
      <c r="T29" s="152"/>
      <c r="U29" s="152"/>
      <c r="V29" s="135"/>
      <c r="W29" s="136"/>
      <c r="Y29" s="171">
        <f>BF!$A30</f>
        <v>0</v>
      </c>
      <c r="Z29" s="180">
        <f>BF!$B30</f>
        <v>0</v>
      </c>
      <c r="AA29" s="180">
        <f>BF!$C30</f>
        <v>0</v>
      </c>
      <c r="AB29" s="152"/>
      <c r="AC29" s="152"/>
      <c r="AD29" s="135"/>
      <c r="AE29" s="136"/>
      <c r="AG29" s="165" t="e">
        <f>EG!#REF!</f>
        <v>#REF!</v>
      </c>
      <c r="AH29" s="166" t="e">
        <f>EG!#REF!</f>
        <v>#REF!</v>
      </c>
      <c r="AI29" s="166" t="e">
        <f>EG!#REF!</f>
        <v>#REF!</v>
      </c>
      <c r="AJ29" s="152"/>
      <c r="AK29" s="152"/>
      <c r="AL29" s="135"/>
      <c r="AM29" s="136"/>
      <c r="AO29" s="171" t="e">
        <f>PF.!#REF!</f>
        <v>#REF!</v>
      </c>
      <c r="AP29" s="180" t="e">
        <f>PF.!#REF!</f>
        <v>#REF!</v>
      </c>
      <c r="AQ29" s="180" t="e">
        <f>PF.!#REF!</f>
        <v>#REF!</v>
      </c>
      <c r="AR29" s="152"/>
      <c r="AS29" s="152"/>
      <c r="AT29" s="135"/>
      <c r="AU29" s="136"/>
    </row>
    <row r="30" spans="1:47" s="80" customFormat="1" ht="18.899999999999999" customHeight="1" x14ac:dyDescent="0.25">
      <c r="A30" s="165" t="str">
        <f>PG!$E28</f>
        <v>DE BRITO CORREIA</v>
      </c>
      <c r="B30" s="166" t="str">
        <f>PG!$F28</f>
        <v>CALLEN</v>
      </c>
      <c r="C30" s="167" t="str">
        <f>PG!G28</f>
        <v>EAPE</v>
      </c>
      <c r="D30" s="152"/>
      <c r="E30" s="152"/>
      <c r="F30" s="135"/>
      <c r="G30" s="136"/>
      <c r="I30" s="171" t="str">
        <f>EF!$E29</f>
        <v>MORIN</v>
      </c>
      <c r="J30" s="172" t="str">
        <f>EF!$E29</f>
        <v>MORIN</v>
      </c>
      <c r="K30" s="173" t="str">
        <f>EF!$G29</f>
        <v>CORE</v>
      </c>
      <c r="L30" s="152"/>
      <c r="M30" s="152"/>
      <c r="N30" s="135"/>
      <c r="O30" s="136"/>
      <c r="Q30" s="165">
        <f>BG!$A29</f>
        <v>0</v>
      </c>
      <c r="R30" s="166">
        <f>BG!$B29</f>
        <v>0</v>
      </c>
      <c r="S30" s="167">
        <f>BG!$C29</f>
        <v>0</v>
      </c>
      <c r="T30" s="152"/>
      <c r="U30" s="152"/>
      <c r="V30" s="135"/>
      <c r="W30" s="136"/>
      <c r="Y30" s="171">
        <f>BF!$A31</f>
        <v>0</v>
      </c>
      <c r="Z30" s="180">
        <f>BF!$B31</f>
        <v>0</v>
      </c>
      <c r="AA30" s="180">
        <f>BF!$C31</f>
        <v>0</v>
      </c>
      <c r="AB30" s="152"/>
      <c r="AC30" s="152"/>
      <c r="AD30" s="135"/>
      <c r="AE30" s="136"/>
      <c r="AG30" s="165" t="e">
        <f>EG!#REF!</f>
        <v>#REF!</v>
      </c>
      <c r="AH30" s="166" t="e">
        <f>EG!#REF!</f>
        <v>#REF!</v>
      </c>
      <c r="AI30" s="166" t="e">
        <f>EG!#REF!</f>
        <v>#REF!</v>
      </c>
      <c r="AJ30" s="152"/>
      <c r="AK30" s="152"/>
      <c r="AL30" s="135"/>
      <c r="AM30" s="136"/>
      <c r="AO30" s="171" t="e">
        <f>PF.!#REF!</f>
        <v>#REF!</v>
      </c>
      <c r="AP30" s="180" t="e">
        <f>PF.!#REF!</f>
        <v>#REF!</v>
      </c>
      <c r="AQ30" s="180" t="e">
        <f>PF.!#REF!</f>
        <v>#REF!</v>
      </c>
      <c r="AR30" s="152"/>
      <c r="AS30" s="152"/>
      <c r="AT30" s="135"/>
      <c r="AU30" s="136"/>
    </row>
    <row r="31" spans="1:47" s="80" customFormat="1" ht="18.899999999999999" customHeight="1" x14ac:dyDescent="0.25">
      <c r="A31" s="165" t="str">
        <f>PG!$E29</f>
        <v>LOPEZ</v>
      </c>
      <c r="B31" s="166" t="str">
        <f>PG!$F29</f>
        <v>AURELE</v>
      </c>
      <c r="C31" s="167" t="str">
        <f>PG!G29</f>
        <v>SS76</v>
      </c>
      <c r="D31" s="152"/>
      <c r="E31" s="152"/>
      <c r="F31" s="135"/>
      <c r="G31" s="136"/>
      <c r="I31" s="171" t="str">
        <f>EF!$E30</f>
        <v>SEGA</v>
      </c>
      <c r="J31" s="172" t="str">
        <f>EF!$E30</f>
        <v>SEGA</v>
      </c>
      <c r="K31" s="173" t="str">
        <f>EF!$G30</f>
        <v>EAPE</v>
      </c>
      <c r="L31" s="152"/>
      <c r="M31" s="152"/>
      <c r="N31" s="135"/>
      <c r="O31" s="136"/>
      <c r="Q31" s="165">
        <f>BG!$A30</f>
        <v>0</v>
      </c>
      <c r="R31" s="166">
        <f>BG!$B30</f>
        <v>0</v>
      </c>
      <c r="S31" s="167">
        <f>BG!$C30</f>
        <v>0</v>
      </c>
      <c r="T31" s="152"/>
      <c r="U31" s="152"/>
      <c r="V31" s="135"/>
      <c r="W31" s="136"/>
      <c r="Y31" s="171">
        <f>BF!$A32</f>
        <v>0</v>
      </c>
      <c r="Z31" s="180">
        <f>BF!$B32</f>
        <v>0</v>
      </c>
      <c r="AA31" s="180">
        <f>BF!$C32</f>
        <v>0</v>
      </c>
      <c r="AB31" s="152"/>
      <c r="AC31" s="152"/>
      <c r="AD31" s="135"/>
      <c r="AE31" s="136"/>
      <c r="AG31" s="165" t="e">
        <f>EG!#REF!</f>
        <v>#REF!</v>
      </c>
      <c r="AH31" s="166" t="e">
        <f>EG!#REF!</f>
        <v>#REF!</v>
      </c>
      <c r="AI31" s="166" t="e">
        <f>EG!#REF!</f>
        <v>#REF!</v>
      </c>
      <c r="AJ31" s="152"/>
      <c r="AK31" s="152"/>
      <c r="AL31" s="135"/>
      <c r="AM31" s="136"/>
      <c r="AO31" s="171" t="e">
        <f>PF.!#REF!</f>
        <v>#REF!</v>
      </c>
      <c r="AP31" s="180" t="e">
        <f>PF.!#REF!</f>
        <v>#REF!</v>
      </c>
      <c r="AQ31" s="180" t="e">
        <f>PF.!#REF!</f>
        <v>#REF!</v>
      </c>
      <c r="AR31" s="152"/>
      <c r="AS31" s="152"/>
      <c r="AT31" s="135"/>
      <c r="AU31" s="136"/>
    </row>
    <row r="32" spans="1:47" s="80" customFormat="1" ht="18.899999999999999" customHeight="1" x14ac:dyDescent="0.25">
      <c r="A32" s="165" t="str">
        <f>PG!$E30</f>
        <v>ROBIN</v>
      </c>
      <c r="B32" s="166" t="str">
        <f>PG!$F30</f>
        <v>ARTHUR</v>
      </c>
      <c r="C32" s="167" t="str">
        <f>PG!G30</f>
        <v>EAPE</v>
      </c>
      <c r="D32" s="152"/>
      <c r="E32" s="152"/>
      <c r="F32" s="135"/>
      <c r="G32" s="136"/>
      <c r="I32" s="171" t="str">
        <f>EF!$E31</f>
        <v>GOMIS LEROUX</v>
      </c>
      <c r="J32" s="172" t="str">
        <f>EF!$E31</f>
        <v>GOMIS LEROUX</v>
      </c>
      <c r="K32" s="173" t="str">
        <f>EF!$G31</f>
        <v>CORE</v>
      </c>
      <c r="L32" s="152"/>
      <c r="M32" s="152"/>
      <c r="N32" s="135"/>
      <c r="O32" s="136"/>
      <c r="Q32" s="165">
        <f>BG!$A31</f>
        <v>0</v>
      </c>
      <c r="R32" s="166">
        <f>BG!$B31</f>
        <v>0</v>
      </c>
      <c r="S32" s="167">
        <f>BG!$C31</f>
        <v>0</v>
      </c>
      <c r="T32" s="152"/>
      <c r="U32" s="152"/>
      <c r="V32" s="135"/>
      <c r="W32" s="136"/>
      <c r="Y32" s="171">
        <f>BF!$A33</f>
        <v>0</v>
      </c>
      <c r="Z32" s="180">
        <f>BF!$B33</f>
        <v>0</v>
      </c>
      <c r="AA32" s="180">
        <f>BF!$C33</f>
        <v>0</v>
      </c>
      <c r="AB32" s="152"/>
      <c r="AC32" s="152"/>
      <c r="AD32" s="135"/>
      <c r="AE32" s="136"/>
      <c r="AG32" s="165" t="e">
        <f>EG!#REF!</f>
        <v>#REF!</v>
      </c>
      <c r="AH32" s="166" t="e">
        <f>EG!#REF!</f>
        <v>#REF!</v>
      </c>
      <c r="AI32" s="166" t="e">
        <f>EG!#REF!</f>
        <v>#REF!</v>
      </c>
      <c r="AJ32" s="152"/>
      <c r="AK32" s="152"/>
      <c r="AL32" s="135"/>
      <c r="AM32" s="136"/>
      <c r="AO32" s="171" t="e">
        <f>PF.!#REF!</f>
        <v>#REF!</v>
      </c>
      <c r="AP32" s="180" t="e">
        <f>PF.!#REF!</f>
        <v>#REF!</v>
      </c>
      <c r="AQ32" s="180" t="e">
        <f>PF.!#REF!</f>
        <v>#REF!</v>
      </c>
      <c r="AR32" s="152"/>
      <c r="AS32" s="152"/>
      <c r="AT32" s="135"/>
      <c r="AU32" s="136"/>
    </row>
    <row r="33" spans="1:47" s="80" customFormat="1" ht="18.899999999999999" customHeight="1" x14ac:dyDescent="0.25">
      <c r="A33" s="165" t="str">
        <f>PG!$E31</f>
        <v>DUBOS</v>
      </c>
      <c r="B33" s="166" t="str">
        <f>PG!$F31</f>
        <v>MATHEO</v>
      </c>
      <c r="C33" s="167" t="str">
        <f>PG!G31</f>
        <v>EAPE</v>
      </c>
      <c r="D33" s="152"/>
      <c r="E33" s="152"/>
      <c r="F33" s="135"/>
      <c r="G33" s="136"/>
      <c r="I33" s="171" t="str">
        <f>EF!$E32</f>
        <v>MENDY</v>
      </c>
      <c r="J33" s="172" t="str">
        <f>EF!$E32</f>
        <v>MENDY</v>
      </c>
      <c r="K33" s="173" t="str">
        <f>EF!$G32</f>
        <v>EAPE</v>
      </c>
      <c r="L33" s="152"/>
      <c r="M33" s="152"/>
      <c r="N33" s="135"/>
      <c r="O33" s="136"/>
      <c r="Q33" s="165">
        <f>BG!$A32</f>
        <v>0</v>
      </c>
      <c r="R33" s="166">
        <f>BG!$B32</f>
        <v>0</v>
      </c>
      <c r="S33" s="167">
        <f>BG!$C32</f>
        <v>0</v>
      </c>
      <c r="T33" s="152"/>
      <c r="U33" s="152"/>
      <c r="V33" s="135"/>
      <c r="W33" s="136"/>
      <c r="Y33" s="171">
        <f>BF!$A34</f>
        <v>0</v>
      </c>
      <c r="Z33" s="180">
        <f>BF!$B34</f>
        <v>0</v>
      </c>
      <c r="AA33" s="180">
        <f>BF!$C34</f>
        <v>0</v>
      </c>
      <c r="AB33" s="152"/>
      <c r="AC33" s="152"/>
      <c r="AD33" s="135"/>
      <c r="AE33" s="136"/>
      <c r="AG33" s="165" t="e">
        <f>EG!#REF!</f>
        <v>#REF!</v>
      </c>
      <c r="AH33" s="166" t="e">
        <f>EG!#REF!</f>
        <v>#REF!</v>
      </c>
      <c r="AI33" s="166" t="e">
        <f>EG!#REF!</f>
        <v>#REF!</v>
      </c>
      <c r="AJ33" s="152"/>
      <c r="AK33" s="152"/>
      <c r="AL33" s="135"/>
      <c r="AM33" s="136"/>
      <c r="AO33" s="171" t="e">
        <f>PF.!#REF!</f>
        <v>#REF!</v>
      </c>
      <c r="AP33" s="180" t="e">
        <f>PF.!#REF!</f>
        <v>#REF!</v>
      </c>
      <c r="AQ33" s="180" t="e">
        <f>PF.!#REF!</f>
        <v>#REF!</v>
      </c>
      <c r="AR33" s="152"/>
      <c r="AS33" s="152"/>
      <c r="AT33" s="135"/>
      <c r="AU33" s="136"/>
    </row>
    <row r="34" spans="1:47" s="80" customFormat="1" ht="18.899999999999999" customHeight="1" x14ac:dyDescent="0.25">
      <c r="A34" s="165" t="str">
        <f>PG!$E32</f>
        <v>DUCOURTI LAROCHE</v>
      </c>
      <c r="B34" s="166" t="str">
        <f>PG!$F32</f>
        <v>EDWIN</v>
      </c>
      <c r="C34" s="167" t="str">
        <f>PG!G32</f>
        <v>EMSAM</v>
      </c>
      <c r="D34" s="152"/>
      <c r="E34" s="152"/>
      <c r="F34" s="135"/>
      <c r="G34" s="136"/>
      <c r="I34" s="171" t="str">
        <f>EF!$E33</f>
        <v>STALIN</v>
      </c>
      <c r="J34" s="172" t="str">
        <f>EF!$E33</f>
        <v>STALIN</v>
      </c>
      <c r="K34" s="173" t="str">
        <f>EF!$G33</f>
        <v>EAPE</v>
      </c>
      <c r="L34" s="152"/>
      <c r="M34" s="152"/>
      <c r="N34" s="135"/>
      <c r="O34" s="136"/>
      <c r="Q34" s="165">
        <f>BG!$A33</f>
        <v>0</v>
      </c>
      <c r="R34" s="166">
        <f>BG!$B33</f>
        <v>0</v>
      </c>
      <c r="S34" s="167">
        <f>BG!$C33</f>
        <v>0</v>
      </c>
      <c r="T34" s="152"/>
      <c r="U34" s="152"/>
      <c r="V34" s="135"/>
      <c r="W34" s="136"/>
      <c r="Y34" s="171">
        <f>BF!$A35</f>
        <v>0</v>
      </c>
      <c r="Z34" s="180">
        <f>BF!$B35</f>
        <v>0</v>
      </c>
      <c r="AA34" s="180">
        <f>BF!$C35</f>
        <v>0</v>
      </c>
      <c r="AB34" s="152"/>
      <c r="AC34" s="152"/>
      <c r="AD34" s="135"/>
      <c r="AE34" s="136"/>
      <c r="AG34" s="165" t="e">
        <f>EG!#REF!</f>
        <v>#REF!</v>
      </c>
      <c r="AH34" s="166" t="e">
        <f>EG!#REF!</f>
        <v>#REF!</v>
      </c>
      <c r="AI34" s="166" t="e">
        <f>EG!#REF!</f>
        <v>#REF!</v>
      </c>
      <c r="AJ34" s="152"/>
      <c r="AK34" s="152"/>
      <c r="AL34" s="135"/>
      <c r="AM34" s="136"/>
      <c r="AO34" s="171" t="e">
        <f>PF.!#REF!</f>
        <v>#REF!</v>
      </c>
      <c r="AP34" s="180" t="e">
        <f>PF.!#REF!</f>
        <v>#REF!</v>
      </c>
      <c r="AQ34" s="180" t="e">
        <f>PF.!#REF!</f>
        <v>#REF!</v>
      </c>
      <c r="AR34" s="152"/>
      <c r="AS34" s="152"/>
      <c r="AT34" s="135"/>
      <c r="AU34" s="136"/>
    </row>
    <row r="35" spans="1:47" s="80" customFormat="1" ht="18.899999999999999" customHeight="1" x14ac:dyDescent="0.25">
      <c r="A35" s="165" t="str">
        <f>PG!$E33</f>
        <v>LEMONNIER</v>
      </c>
      <c r="B35" s="166" t="str">
        <f>PG!$F33</f>
        <v>NOAH</v>
      </c>
      <c r="C35" s="167" t="str">
        <f>PG!G33</f>
        <v>CORE</v>
      </c>
      <c r="D35" s="152"/>
      <c r="E35" s="152"/>
      <c r="F35" s="135"/>
      <c r="G35" s="136"/>
      <c r="I35" s="171" t="e">
        <f>EF!#REF!</f>
        <v>#REF!</v>
      </c>
      <c r="J35" s="172" t="e">
        <f>EF!#REF!</f>
        <v>#REF!</v>
      </c>
      <c r="K35" s="173" t="e">
        <f>EF!#REF!</f>
        <v>#REF!</v>
      </c>
      <c r="L35" s="152"/>
      <c r="M35" s="152"/>
      <c r="N35" s="135"/>
      <c r="O35" s="136"/>
      <c r="Q35" s="165">
        <f>BG!$A34</f>
        <v>0</v>
      </c>
      <c r="R35" s="166">
        <f>BG!$B34</f>
        <v>0</v>
      </c>
      <c r="S35" s="167">
        <f>BG!$C34</f>
        <v>0</v>
      </c>
      <c r="T35" s="152"/>
      <c r="U35" s="152"/>
      <c r="V35" s="135"/>
      <c r="W35" s="136"/>
      <c r="Y35" s="171">
        <f>BF!$A36</f>
        <v>0</v>
      </c>
      <c r="Z35" s="180">
        <f>BF!$B36</f>
        <v>0</v>
      </c>
      <c r="AA35" s="180">
        <f>BF!$C36</f>
        <v>0</v>
      </c>
      <c r="AB35" s="152"/>
      <c r="AC35" s="152"/>
      <c r="AD35" s="135"/>
      <c r="AE35" s="136"/>
      <c r="AG35" s="165" t="e">
        <f>EG!#REF!</f>
        <v>#REF!</v>
      </c>
      <c r="AH35" s="166" t="e">
        <f>EG!#REF!</f>
        <v>#REF!</v>
      </c>
      <c r="AI35" s="166" t="e">
        <f>EG!#REF!</f>
        <v>#REF!</v>
      </c>
      <c r="AJ35" s="152"/>
      <c r="AK35" s="152"/>
      <c r="AL35" s="135"/>
      <c r="AM35" s="136"/>
      <c r="AO35" s="171" t="e">
        <f>PF.!#REF!</f>
        <v>#REF!</v>
      </c>
      <c r="AP35" s="180" t="e">
        <f>PF.!#REF!</f>
        <v>#REF!</v>
      </c>
      <c r="AQ35" s="180" t="e">
        <f>PF.!#REF!</f>
        <v>#REF!</v>
      </c>
      <c r="AR35" s="152"/>
      <c r="AS35" s="152"/>
      <c r="AT35" s="135"/>
      <c r="AU35" s="136"/>
    </row>
    <row r="36" spans="1:47" s="80" customFormat="1" ht="18.899999999999999" customHeight="1" x14ac:dyDescent="0.25">
      <c r="A36" s="165" t="str">
        <f>PG!$E34</f>
        <v>PICHOURON</v>
      </c>
      <c r="B36" s="166" t="str">
        <f>PG!$F34</f>
        <v>JEAN</v>
      </c>
      <c r="C36" s="167" t="str">
        <f>PG!G34</f>
        <v>EAPE</v>
      </c>
      <c r="D36" s="152"/>
      <c r="E36" s="152"/>
      <c r="F36" s="135"/>
      <c r="G36" s="136"/>
      <c r="I36" s="171" t="e">
        <f>EF!#REF!</f>
        <v>#REF!</v>
      </c>
      <c r="J36" s="172" t="e">
        <f>EF!#REF!</f>
        <v>#REF!</v>
      </c>
      <c r="K36" s="173" t="e">
        <f>EF!#REF!</f>
        <v>#REF!</v>
      </c>
      <c r="L36" s="152"/>
      <c r="M36" s="152"/>
      <c r="N36" s="135"/>
      <c r="O36" s="136"/>
      <c r="Q36" s="165">
        <f>BG!$A35</f>
        <v>0</v>
      </c>
      <c r="R36" s="166">
        <f>BG!$B35</f>
        <v>0</v>
      </c>
      <c r="S36" s="167">
        <f>BG!$C35</f>
        <v>0</v>
      </c>
      <c r="T36" s="152"/>
      <c r="U36" s="152"/>
      <c r="V36" s="135"/>
      <c r="W36" s="136"/>
      <c r="Y36" s="171">
        <f>BF!$A37</f>
        <v>0</v>
      </c>
      <c r="Z36" s="180">
        <f>BF!$B37</f>
        <v>0</v>
      </c>
      <c r="AA36" s="180">
        <f>BF!$C37</f>
        <v>0</v>
      </c>
      <c r="AB36" s="152"/>
      <c r="AC36" s="152"/>
      <c r="AD36" s="135"/>
      <c r="AE36" s="136"/>
      <c r="AG36" s="165" t="e">
        <f>EG!#REF!</f>
        <v>#REF!</v>
      </c>
      <c r="AH36" s="166" t="e">
        <f>EG!#REF!</f>
        <v>#REF!</v>
      </c>
      <c r="AI36" s="166" t="e">
        <f>EG!#REF!</f>
        <v>#REF!</v>
      </c>
      <c r="AJ36" s="152"/>
      <c r="AK36" s="152"/>
      <c r="AL36" s="135"/>
      <c r="AM36" s="136"/>
      <c r="AO36" s="171" t="e">
        <f>PF.!#REF!</f>
        <v>#REF!</v>
      </c>
      <c r="AP36" s="180" t="e">
        <f>PF.!#REF!</f>
        <v>#REF!</v>
      </c>
      <c r="AQ36" s="180" t="e">
        <f>PF.!#REF!</f>
        <v>#REF!</v>
      </c>
      <c r="AR36" s="152"/>
      <c r="AS36" s="152"/>
      <c r="AT36" s="135"/>
      <c r="AU36" s="136"/>
    </row>
    <row r="37" spans="1:47" s="80" customFormat="1" ht="18.899999999999999" customHeight="1" x14ac:dyDescent="0.25">
      <c r="A37" s="165" t="str">
        <f>PG!$E35</f>
        <v>LABONNE</v>
      </c>
      <c r="B37" s="166" t="str">
        <f>PG!$F35</f>
        <v>AUGUSTE</v>
      </c>
      <c r="C37" s="167" t="str">
        <f>PG!G35</f>
        <v>SS76</v>
      </c>
      <c r="D37" s="152"/>
      <c r="E37" s="152"/>
      <c r="F37" s="135"/>
      <c r="G37" s="136"/>
      <c r="I37" s="171" t="e">
        <f>EF!#REF!</f>
        <v>#REF!</v>
      </c>
      <c r="J37" s="172" t="e">
        <f>EF!#REF!</f>
        <v>#REF!</v>
      </c>
      <c r="K37" s="173" t="e">
        <f>EF!#REF!</f>
        <v>#REF!</v>
      </c>
      <c r="L37" s="152"/>
      <c r="M37" s="152"/>
      <c r="N37" s="135"/>
      <c r="O37" s="136"/>
      <c r="Q37" s="165">
        <f>BG!$A36</f>
        <v>0</v>
      </c>
      <c r="R37" s="166">
        <f>BG!$B36</f>
        <v>0</v>
      </c>
      <c r="S37" s="167">
        <f>BG!$C36</f>
        <v>0</v>
      </c>
      <c r="T37" s="152"/>
      <c r="U37" s="152"/>
      <c r="V37" s="135"/>
      <c r="W37" s="136"/>
      <c r="Y37" s="171">
        <f>BF!$A38</f>
        <v>0</v>
      </c>
      <c r="Z37" s="180">
        <f>BF!$B38</f>
        <v>0</v>
      </c>
      <c r="AA37" s="180">
        <f>BF!$C38</f>
        <v>0</v>
      </c>
      <c r="AB37" s="152"/>
      <c r="AC37" s="152"/>
      <c r="AD37" s="135"/>
      <c r="AE37" s="136"/>
      <c r="AG37" s="165" t="e">
        <f>EG!#REF!</f>
        <v>#REF!</v>
      </c>
      <c r="AH37" s="166" t="e">
        <f>EG!#REF!</f>
        <v>#REF!</v>
      </c>
      <c r="AI37" s="166" t="e">
        <f>EG!#REF!</f>
        <v>#REF!</v>
      </c>
      <c r="AJ37" s="152"/>
      <c r="AK37" s="152"/>
      <c r="AL37" s="135"/>
      <c r="AM37" s="136"/>
      <c r="AO37" s="171" t="e">
        <f>PF.!#REF!</f>
        <v>#REF!</v>
      </c>
      <c r="AP37" s="180" t="e">
        <f>PF.!#REF!</f>
        <v>#REF!</v>
      </c>
      <c r="AQ37" s="180" t="e">
        <f>PF.!#REF!</f>
        <v>#REF!</v>
      </c>
      <c r="AR37" s="152"/>
      <c r="AS37" s="152"/>
      <c r="AT37" s="135"/>
      <c r="AU37" s="136"/>
    </row>
    <row r="38" spans="1:47" s="80" customFormat="1" ht="18.899999999999999" customHeight="1" x14ac:dyDescent="0.25">
      <c r="A38" s="165" t="str">
        <f>PG!$E36</f>
        <v>EMATI EWANE</v>
      </c>
      <c r="B38" s="166" t="str">
        <f>PG!$F36</f>
        <v>ALAN</v>
      </c>
      <c r="C38" s="167" t="str">
        <f>PG!G36</f>
        <v>SS76</v>
      </c>
      <c r="D38" s="152"/>
      <c r="E38" s="152"/>
      <c r="F38" s="135"/>
      <c r="G38" s="136"/>
      <c r="I38" s="171" t="e">
        <f>EF!#REF!</f>
        <v>#REF!</v>
      </c>
      <c r="J38" s="172" t="e">
        <f>EF!#REF!</f>
        <v>#REF!</v>
      </c>
      <c r="K38" s="173" t="e">
        <f>EF!#REF!</f>
        <v>#REF!</v>
      </c>
      <c r="L38" s="152"/>
      <c r="M38" s="152"/>
      <c r="N38" s="135"/>
      <c r="O38" s="136"/>
      <c r="Q38" s="165">
        <f>BG!$A37</f>
        <v>0</v>
      </c>
      <c r="R38" s="166">
        <f>BG!$B37</f>
        <v>0</v>
      </c>
      <c r="S38" s="167">
        <f>BG!$C37</f>
        <v>0</v>
      </c>
      <c r="T38" s="152"/>
      <c r="U38" s="152"/>
      <c r="V38" s="135"/>
      <c r="W38" s="136"/>
      <c r="Y38" s="171">
        <f>BF!$A39</f>
        <v>0</v>
      </c>
      <c r="Z38" s="180">
        <f>BF!$B39</f>
        <v>0</v>
      </c>
      <c r="AA38" s="180">
        <f>BF!$C39</f>
        <v>0</v>
      </c>
      <c r="AB38" s="152"/>
      <c r="AC38" s="152"/>
      <c r="AD38" s="135"/>
      <c r="AE38" s="136"/>
      <c r="AG38" s="165" t="e">
        <f>EG!#REF!</f>
        <v>#REF!</v>
      </c>
      <c r="AH38" s="166" t="e">
        <f>EG!#REF!</f>
        <v>#REF!</v>
      </c>
      <c r="AI38" s="166" t="e">
        <f>EG!#REF!</f>
        <v>#REF!</v>
      </c>
      <c r="AJ38" s="152"/>
      <c r="AK38" s="152"/>
      <c r="AL38" s="135"/>
      <c r="AM38" s="136"/>
      <c r="AO38" s="171" t="e">
        <f>PF.!#REF!</f>
        <v>#REF!</v>
      </c>
      <c r="AP38" s="180" t="e">
        <f>PF.!#REF!</f>
        <v>#REF!</v>
      </c>
      <c r="AQ38" s="180" t="e">
        <f>PF.!#REF!</f>
        <v>#REF!</v>
      </c>
      <c r="AR38" s="152"/>
      <c r="AS38" s="152"/>
      <c r="AT38" s="135"/>
      <c r="AU38" s="136"/>
    </row>
    <row r="39" spans="1:47" s="80" customFormat="1" ht="18.899999999999999" customHeight="1" x14ac:dyDescent="0.25">
      <c r="A39" s="165" t="str">
        <f>PG!$E37</f>
        <v xml:space="preserve">FATAH </v>
      </c>
      <c r="B39" s="166" t="str">
        <f>PG!$F37</f>
        <v>MILAN</v>
      </c>
      <c r="C39" s="167" t="str">
        <f>PG!G37</f>
        <v>CORE</v>
      </c>
      <c r="D39" s="152"/>
      <c r="E39" s="152"/>
      <c r="F39" s="135"/>
      <c r="G39" s="136"/>
      <c r="I39" s="171" t="e">
        <f>EF!#REF!</f>
        <v>#REF!</v>
      </c>
      <c r="J39" s="172" t="e">
        <f>EF!#REF!</f>
        <v>#REF!</v>
      </c>
      <c r="K39" s="173" t="e">
        <f>EF!#REF!</f>
        <v>#REF!</v>
      </c>
      <c r="L39" s="152"/>
      <c r="M39" s="152"/>
      <c r="N39" s="135"/>
      <c r="O39" s="136"/>
      <c r="Q39" s="165">
        <f>BG!$A38</f>
        <v>0</v>
      </c>
      <c r="R39" s="166">
        <f>BG!$B38</f>
        <v>0</v>
      </c>
      <c r="S39" s="167">
        <f>BG!$C38</f>
        <v>0</v>
      </c>
      <c r="T39" s="152"/>
      <c r="U39" s="152"/>
      <c r="V39" s="135"/>
      <c r="W39" s="136"/>
      <c r="Y39" s="171">
        <f>BF!$A40</f>
        <v>0</v>
      </c>
      <c r="Z39" s="180">
        <f>BF!$B40</f>
        <v>0</v>
      </c>
      <c r="AA39" s="180">
        <f>BF!$C40</f>
        <v>0</v>
      </c>
      <c r="AB39" s="152"/>
      <c r="AC39" s="152"/>
      <c r="AD39" s="135"/>
      <c r="AE39" s="136"/>
      <c r="AG39" s="165" t="e">
        <f>EG!#REF!</f>
        <v>#REF!</v>
      </c>
      <c r="AH39" s="166" t="e">
        <f>EG!#REF!</f>
        <v>#REF!</v>
      </c>
      <c r="AI39" s="166" t="e">
        <f>EG!#REF!</f>
        <v>#REF!</v>
      </c>
      <c r="AJ39" s="152"/>
      <c r="AK39" s="152"/>
      <c r="AL39" s="135"/>
      <c r="AM39" s="136"/>
      <c r="AO39" s="171" t="e">
        <f>PF.!#REF!</f>
        <v>#REF!</v>
      </c>
      <c r="AP39" s="180" t="e">
        <f>PF.!#REF!</f>
        <v>#REF!</v>
      </c>
      <c r="AQ39" s="180" t="e">
        <f>PF.!#REF!</f>
        <v>#REF!</v>
      </c>
      <c r="AR39" s="152"/>
      <c r="AS39" s="152"/>
      <c r="AT39" s="135"/>
      <c r="AU39" s="136"/>
    </row>
    <row r="40" spans="1:47" s="80" customFormat="1" ht="18.899999999999999" customHeight="1" x14ac:dyDescent="0.25">
      <c r="A40" s="165" t="str">
        <f>PG!$E38</f>
        <v>FESSARD</v>
      </c>
      <c r="B40" s="166" t="str">
        <f>PG!$F38</f>
        <v>OSCAR</v>
      </c>
      <c r="C40" s="167" t="str">
        <f>PG!G38</f>
        <v>EAPE</v>
      </c>
      <c r="D40" s="152"/>
      <c r="E40" s="152"/>
      <c r="F40" s="135"/>
      <c r="G40" s="136"/>
      <c r="I40" s="171" t="e">
        <f>EF!#REF!</f>
        <v>#REF!</v>
      </c>
      <c r="J40" s="172" t="e">
        <f>EF!#REF!</f>
        <v>#REF!</v>
      </c>
      <c r="K40" s="173" t="e">
        <f>EF!#REF!</f>
        <v>#REF!</v>
      </c>
      <c r="L40" s="152"/>
      <c r="M40" s="152"/>
      <c r="N40" s="135"/>
      <c r="O40" s="136"/>
      <c r="Q40" s="165">
        <f>BG!$A39</f>
        <v>0</v>
      </c>
      <c r="R40" s="166">
        <f>BG!$B39</f>
        <v>0</v>
      </c>
      <c r="S40" s="167">
        <f>BG!$C39</f>
        <v>0</v>
      </c>
      <c r="T40" s="152"/>
      <c r="U40" s="152"/>
      <c r="V40" s="135"/>
      <c r="W40" s="136"/>
      <c r="Y40" s="171">
        <f>BF!$A41</f>
        <v>0</v>
      </c>
      <c r="Z40" s="180">
        <f>BF!$B41</f>
        <v>0</v>
      </c>
      <c r="AA40" s="180">
        <f>BF!$C41</f>
        <v>0</v>
      </c>
      <c r="AB40" s="152"/>
      <c r="AC40" s="152"/>
      <c r="AD40" s="135"/>
      <c r="AE40" s="136"/>
      <c r="AG40" s="165" t="e">
        <f>EG!#REF!</f>
        <v>#REF!</v>
      </c>
      <c r="AH40" s="166" t="e">
        <f>EG!#REF!</f>
        <v>#REF!</v>
      </c>
      <c r="AI40" s="166" t="e">
        <f>EG!#REF!</f>
        <v>#REF!</v>
      </c>
      <c r="AJ40" s="152"/>
      <c r="AK40" s="152"/>
      <c r="AL40" s="135"/>
      <c r="AM40" s="136"/>
      <c r="AO40" s="171" t="e">
        <f>PF.!#REF!</f>
        <v>#REF!</v>
      </c>
      <c r="AP40" s="180" t="e">
        <f>PF.!#REF!</f>
        <v>#REF!</v>
      </c>
      <c r="AQ40" s="180" t="e">
        <f>PF.!#REF!</f>
        <v>#REF!</v>
      </c>
      <c r="AR40" s="152"/>
      <c r="AS40" s="152"/>
      <c r="AT40" s="135"/>
      <c r="AU40" s="136"/>
    </row>
    <row r="41" spans="1:47" s="80" customFormat="1" ht="18.899999999999999" customHeight="1" x14ac:dyDescent="0.25">
      <c r="A41" s="165" t="str">
        <f>PG!$E39</f>
        <v>FOLLAIN</v>
      </c>
      <c r="B41" s="166" t="str">
        <f>PG!$F39</f>
        <v>VALENTIN</v>
      </c>
      <c r="C41" s="167" t="str">
        <f>PG!G39</f>
        <v>SS76</v>
      </c>
      <c r="D41" s="152"/>
      <c r="E41" s="152"/>
      <c r="F41" s="135"/>
      <c r="G41" s="136"/>
      <c r="I41" s="171" t="e">
        <f>EF!#REF!</f>
        <v>#REF!</v>
      </c>
      <c r="J41" s="172" t="e">
        <f>EF!#REF!</f>
        <v>#REF!</v>
      </c>
      <c r="K41" s="173" t="e">
        <f>EF!#REF!</f>
        <v>#REF!</v>
      </c>
      <c r="L41" s="152"/>
      <c r="M41" s="152"/>
      <c r="N41" s="135"/>
      <c r="O41" s="136"/>
      <c r="Q41" s="165">
        <f>BG!$A40</f>
        <v>0</v>
      </c>
      <c r="R41" s="166">
        <f>BG!$B40</f>
        <v>0</v>
      </c>
      <c r="S41" s="167">
        <f>BG!$C40</f>
        <v>0</v>
      </c>
      <c r="T41" s="152"/>
      <c r="U41" s="152"/>
      <c r="V41" s="135"/>
      <c r="W41" s="136"/>
      <c r="Y41" s="171">
        <f>BF!$A42</f>
        <v>0</v>
      </c>
      <c r="Z41" s="180">
        <f>BF!$B42</f>
        <v>0</v>
      </c>
      <c r="AA41" s="180">
        <f>BF!$C42</f>
        <v>0</v>
      </c>
      <c r="AB41" s="152"/>
      <c r="AC41" s="152"/>
      <c r="AD41" s="135"/>
      <c r="AE41" s="136"/>
      <c r="AG41" s="165" t="e">
        <f>EG!#REF!</f>
        <v>#REF!</v>
      </c>
      <c r="AH41" s="166" t="e">
        <f>EG!#REF!</f>
        <v>#REF!</v>
      </c>
      <c r="AI41" s="166" t="e">
        <f>EG!#REF!</f>
        <v>#REF!</v>
      </c>
      <c r="AJ41" s="152"/>
      <c r="AK41" s="152"/>
      <c r="AL41" s="135"/>
      <c r="AM41" s="136"/>
      <c r="AO41" s="171" t="e">
        <f>PF.!#REF!</f>
        <v>#REF!</v>
      </c>
      <c r="AP41" s="180" t="e">
        <f>PF.!#REF!</f>
        <v>#REF!</v>
      </c>
      <c r="AQ41" s="180" t="e">
        <f>PF.!#REF!</f>
        <v>#REF!</v>
      </c>
      <c r="AR41" s="152"/>
      <c r="AS41" s="152"/>
      <c r="AT41" s="135"/>
      <c r="AU41" s="136"/>
    </row>
    <row r="42" spans="1:47" s="80" customFormat="1" ht="18.899999999999999" customHeight="1" x14ac:dyDescent="0.25">
      <c r="A42" s="165" t="str">
        <f>PG!$E40</f>
        <v>GAUDRY</v>
      </c>
      <c r="B42" s="166" t="str">
        <f>PG!$F40</f>
        <v>MAXENCE</v>
      </c>
      <c r="C42" s="167" t="str">
        <f>PG!G40</f>
        <v>EAPE</v>
      </c>
      <c r="D42" s="152"/>
      <c r="E42" s="152"/>
      <c r="F42" s="135"/>
      <c r="G42" s="136"/>
      <c r="I42" s="171" t="e">
        <f>EF!#REF!</f>
        <v>#REF!</v>
      </c>
      <c r="J42" s="172" t="e">
        <f>EF!#REF!</f>
        <v>#REF!</v>
      </c>
      <c r="K42" s="173" t="e">
        <f>EF!#REF!</f>
        <v>#REF!</v>
      </c>
      <c r="L42" s="152"/>
      <c r="M42" s="152"/>
      <c r="N42" s="135"/>
      <c r="O42" s="136"/>
      <c r="Q42" s="165">
        <f>BG!$A41</f>
        <v>0</v>
      </c>
      <c r="R42" s="166">
        <f>BG!$B41</f>
        <v>0</v>
      </c>
      <c r="S42" s="167">
        <f>BG!$C41</f>
        <v>0</v>
      </c>
      <c r="T42" s="152"/>
      <c r="U42" s="152"/>
      <c r="V42" s="135"/>
      <c r="W42" s="136"/>
      <c r="Y42" s="171">
        <f>BF!$A43</f>
        <v>0</v>
      </c>
      <c r="Z42" s="180">
        <f>BF!$B43</f>
        <v>0</v>
      </c>
      <c r="AA42" s="180">
        <f>BF!$C43</f>
        <v>0</v>
      </c>
      <c r="AB42" s="152"/>
      <c r="AC42" s="152"/>
      <c r="AD42" s="135"/>
      <c r="AE42" s="136"/>
      <c r="AG42" s="165" t="e">
        <f>EG!#REF!</f>
        <v>#REF!</v>
      </c>
      <c r="AH42" s="166" t="e">
        <f>EG!#REF!</f>
        <v>#REF!</v>
      </c>
      <c r="AI42" s="166" t="e">
        <f>EG!#REF!</f>
        <v>#REF!</v>
      </c>
      <c r="AJ42" s="152"/>
      <c r="AK42" s="152"/>
      <c r="AL42" s="135"/>
      <c r="AM42" s="136"/>
      <c r="AO42" s="171" t="e">
        <f>PF.!#REF!</f>
        <v>#REF!</v>
      </c>
      <c r="AP42" s="180" t="e">
        <f>PF.!#REF!</f>
        <v>#REF!</v>
      </c>
      <c r="AQ42" s="180" t="e">
        <f>PF.!#REF!</f>
        <v>#REF!</v>
      </c>
      <c r="AR42" s="152"/>
      <c r="AS42" s="152"/>
      <c r="AT42" s="135"/>
      <c r="AU42" s="136"/>
    </row>
    <row r="43" spans="1:47" s="80" customFormat="1" ht="18.899999999999999" customHeight="1" x14ac:dyDescent="0.25">
      <c r="A43" s="165" t="str">
        <f>PG!$E41</f>
        <v>BICHEUX</v>
      </c>
      <c r="B43" s="166" t="str">
        <f>PG!$F41</f>
        <v>HUGO</v>
      </c>
      <c r="C43" s="167" t="str">
        <f>PG!G41</f>
        <v>CORE</v>
      </c>
      <c r="D43" s="152"/>
      <c r="E43" s="152"/>
      <c r="F43" s="135"/>
      <c r="G43" s="136"/>
      <c r="I43" s="171" t="e">
        <f>EF!#REF!</f>
        <v>#REF!</v>
      </c>
      <c r="J43" s="172" t="e">
        <f>EF!#REF!</f>
        <v>#REF!</v>
      </c>
      <c r="K43" s="173" t="e">
        <f>EF!#REF!</f>
        <v>#REF!</v>
      </c>
      <c r="L43" s="152"/>
      <c r="M43" s="152"/>
      <c r="N43" s="135"/>
      <c r="O43" s="136"/>
      <c r="Q43" s="165">
        <f>BG!$A42</f>
        <v>0</v>
      </c>
      <c r="R43" s="166">
        <f>BG!$B42</f>
        <v>0</v>
      </c>
      <c r="S43" s="167">
        <f>BG!$C42</f>
        <v>0</v>
      </c>
      <c r="T43" s="152"/>
      <c r="U43" s="152"/>
      <c r="V43" s="135"/>
      <c r="W43" s="136"/>
      <c r="Y43" s="171">
        <f>BF!$A44</f>
        <v>0</v>
      </c>
      <c r="Z43" s="180">
        <f>BF!$B44</f>
        <v>0</v>
      </c>
      <c r="AA43" s="180">
        <f>BF!$C44</f>
        <v>0</v>
      </c>
      <c r="AB43" s="152"/>
      <c r="AC43" s="152"/>
      <c r="AD43" s="135"/>
      <c r="AE43" s="136"/>
      <c r="AG43" s="165" t="e">
        <f>EG!#REF!</f>
        <v>#REF!</v>
      </c>
      <c r="AH43" s="166" t="e">
        <f>EG!#REF!</f>
        <v>#REF!</v>
      </c>
      <c r="AI43" s="166" t="e">
        <f>EG!#REF!</f>
        <v>#REF!</v>
      </c>
      <c r="AJ43" s="152"/>
      <c r="AK43" s="152"/>
      <c r="AL43" s="135"/>
      <c r="AM43" s="136"/>
      <c r="AO43" s="171" t="e">
        <f>PF.!#REF!</f>
        <v>#REF!</v>
      </c>
      <c r="AP43" s="180" t="e">
        <f>PF.!#REF!</f>
        <v>#REF!</v>
      </c>
      <c r="AQ43" s="180" t="e">
        <f>PF.!#REF!</f>
        <v>#REF!</v>
      </c>
      <c r="AR43" s="152"/>
      <c r="AS43" s="152"/>
      <c r="AT43" s="135"/>
      <c r="AU43" s="136"/>
    </row>
    <row r="44" spans="1:47" s="80" customFormat="1" ht="18.899999999999999" customHeight="1" x14ac:dyDescent="0.25">
      <c r="A44" s="165" t="str">
        <f>PG!$E42</f>
        <v>GERNIGON</v>
      </c>
      <c r="B44" s="166" t="str">
        <f>PG!$F42</f>
        <v>SOREN</v>
      </c>
      <c r="C44" s="167" t="str">
        <f>PG!G42</f>
        <v>EAPE</v>
      </c>
      <c r="D44" s="152"/>
      <c r="E44" s="152"/>
      <c r="F44" s="135"/>
      <c r="G44" s="136"/>
      <c r="I44" s="171" t="e">
        <f>EF!#REF!</f>
        <v>#REF!</v>
      </c>
      <c r="J44" s="172" t="e">
        <f>EF!#REF!</f>
        <v>#REF!</v>
      </c>
      <c r="K44" s="173" t="e">
        <f>EF!#REF!</f>
        <v>#REF!</v>
      </c>
      <c r="L44" s="152"/>
      <c r="M44" s="152"/>
      <c r="N44" s="135"/>
      <c r="O44" s="136"/>
      <c r="Q44" s="165">
        <f>BG!$A43</f>
        <v>0</v>
      </c>
      <c r="R44" s="166">
        <f>BG!$B43</f>
        <v>0</v>
      </c>
      <c r="S44" s="167">
        <f>BG!$C43</f>
        <v>0</v>
      </c>
      <c r="T44" s="152"/>
      <c r="U44" s="152"/>
      <c r="V44" s="135"/>
      <c r="W44" s="136"/>
      <c r="Y44" s="171">
        <f>BF!$A45</f>
        <v>0</v>
      </c>
      <c r="Z44" s="180">
        <f>BF!$B45</f>
        <v>0</v>
      </c>
      <c r="AA44" s="180">
        <f>BF!$C45</f>
        <v>0</v>
      </c>
      <c r="AB44" s="152"/>
      <c r="AC44" s="152"/>
      <c r="AD44" s="135"/>
      <c r="AE44" s="136"/>
      <c r="AG44" s="165" t="e">
        <f>EG!#REF!</f>
        <v>#REF!</v>
      </c>
      <c r="AH44" s="166" t="e">
        <f>EG!#REF!</f>
        <v>#REF!</v>
      </c>
      <c r="AI44" s="166" t="e">
        <f>EG!#REF!</f>
        <v>#REF!</v>
      </c>
      <c r="AJ44" s="152"/>
      <c r="AK44" s="152"/>
      <c r="AL44" s="135"/>
      <c r="AM44" s="136"/>
      <c r="AO44" s="171" t="e">
        <f>PF.!#REF!</f>
        <v>#REF!</v>
      </c>
      <c r="AP44" s="180" t="e">
        <f>PF.!#REF!</f>
        <v>#REF!</v>
      </c>
      <c r="AQ44" s="180" t="e">
        <f>PF.!#REF!</f>
        <v>#REF!</v>
      </c>
      <c r="AR44" s="152"/>
      <c r="AS44" s="152"/>
      <c r="AT44" s="135"/>
      <c r="AU44" s="136"/>
    </row>
    <row r="45" spans="1:47" s="80" customFormat="1" ht="18.899999999999999" customHeight="1" x14ac:dyDescent="0.25">
      <c r="A45" s="165" t="str">
        <f>PG!$E43</f>
        <v xml:space="preserve">RICHARC-LECLERC </v>
      </c>
      <c r="B45" s="166" t="str">
        <f>PG!$F43</f>
        <v>CAMILLE</v>
      </c>
      <c r="C45" s="167" t="str">
        <f>PG!G43</f>
        <v>CORE</v>
      </c>
      <c r="D45" s="152"/>
      <c r="E45" s="152"/>
      <c r="F45" s="135"/>
      <c r="G45" s="136"/>
      <c r="I45" s="171" t="e">
        <f>EF!#REF!</f>
        <v>#REF!</v>
      </c>
      <c r="J45" s="172" t="e">
        <f>EF!#REF!</f>
        <v>#REF!</v>
      </c>
      <c r="K45" s="173" t="e">
        <f>EF!#REF!</f>
        <v>#REF!</v>
      </c>
      <c r="L45" s="152"/>
      <c r="M45" s="152"/>
      <c r="N45" s="135"/>
      <c r="O45" s="136"/>
      <c r="Q45" s="165">
        <f>BG!$A44</f>
        <v>0</v>
      </c>
      <c r="R45" s="166">
        <f>BG!$B44</f>
        <v>0</v>
      </c>
      <c r="S45" s="167">
        <f>BG!$C44</f>
        <v>0</v>
      </c>
      <c r="T45" s="152"/>
      <c r="U45" s="152"/>
      <c r="V45" s="135"/>
      <c r="W45" s="136"/>
      <c r="Y45" s="171">
        <f>BF!$A46</f>
        <v>0</v>
      </c>
      <c r="Z45" s="180">
        <f>BF!$B46</f>
        <v>0</v>
      </c>
      <c r="AA45" s="180">
        <f>BF!$C46</f>
        <v>0</v>
      </c>
      <c r="AB45" s="152"/>
      <c r="AC45" s="152"/>
      <c r="AD45" s="135"/>
      <c r="AE45" s="136"/>
      <c r="AG45" s="165" t="e">
        <f>EG!#REF!</f>
        <v>#REF!</v>
      </c>
      <c r="AH45" s="166" t="e">
        <f>EG!#REF!</f>
        <v>#REF!</v>
      </c>
      <c r="AI45" s="166" t="e">
        <f>EG!#REF!</f>
        <v>#REF!</v>
      </c>
      <c r="AJ45" s="152"/>
      <c r="AK45" s="152"/>
      <c r="AL45" s="135"/>
      <c r="AM45" s="136"/>
      <c r="AO45" s="171" t="e">
        <f>PF.!#REF!</f>
        <v>#REF!</v>
      </c>
      <c r="AP45" s="180" t="e">
        <f>PF.!#REF!</f>
        <v>#REF!</v>
      </c>
      <c r="AQ45" s="180" t="e">
        <f>PF.!#REF!</f>
        <v>#REF!</v>
      </c>
      <c r="AR45" s="152"/>
      <c r="AS45" s="152"/>
      <c r="AT45" s="135"/>
      <c r="AU45" s="136"/>
    </row>
    <row r="46" spans="1:47" s="80" customFormat="1" ht="18.899999999999999" customHeight="1" x14ac:dyDescent="0.25">
      <c r="A46" s="165" t="str">
        <f>PG!$E44</f>
        <v>GONCALVES RAMOS</v>
      </c>
      <c r="B46" s="166" t="str">
        <f>PG!$F44</f>
        <v>ADRIANO</v>
      </c>
      <c r="C46" s="167" t="str">
        <f>PG!G44</f>
        <v>SS76</v>
      </c>
      <c r="D46" s="152"/>
      <c r="E46" s="152"/>
      <c r="F46" s="135"/>
      <c r="G46" s="136"/>
      <c r="I46" s="171" t="e">
        <f>EF!#REF!</f>
        <v>#REF!</v>
      </c>
      <c r="J46" s="172" t="e">
        <f>EF!#REF!</f>
        <v>#REF!</v>
      </c>
      <c r="K46" s="173" t="e">
        <f>EF!#REF!</f>
        <v>#REF!</v>
      </c>
      <c r="L46" s="152"/>
      <c r="M46" s="152"/>
      <c r="N46" s="135"/>
      <c r="O46" s="136"/>
      <c r="Q46" s="165">
        <f>BG!$A45</f>
        <v>0</v>
      </c>
      <c r="R46" s="166">
        <f>BG!$B45</f>
        <v>0</v>
      </c>
      <c r="S46" s="167">
        <f>BG!$C45</f>
        <v>0</v>
      </c>
      <c r="T46" s="152"/>
      <c r="U46" s="152"/>
      <c r="V46" s="135"/>
      <c r="W46" s="136"/>
      <c r="Y46" s="171">
        <f>BF!$A47</f>
        <v>0</v>
      </c>
      <c r="Z46" s="180">
        <f>BF!$B47</f>
        <v>0</v>
      </c>
      <c r="AA46" s="180">
        <f>BF!$C47</f>
        <v>0</v>
      </c>
      <c r="AB46" s="152"/>
      <c r="AC46" s="152"/>
      <c r="AD46" s="135"/>
      <c r="AE46" s="136"/>
      <c r="AG46" s="165" t="e">
        <f>EG!#REF!</f>
        <v>#REF!</v>
      </c>
      <c r="AH46" s="166" t="e">
        <f>EG!#REF!</f>
        <v>#REF!</v>
      </c>
      <c r="AI46" s="166" t="e">
        <f>EG!#REF!</f>
        <v>#REF!</v>
      </c>
      <c r="AJ46" s="152"/>
      <c r="AK46" s="152"/>
      <c r="AL46" s="135"/>
      <c r="AM46" s="136"/>
      <c r="AO46" s="171" t="e">
        <f>PF.!#REF!</f>
        <v>#REF!</v>
      </c>
      <c r="AP46" s="180" t="e">
        <f>PF.!#REF!</f>
        <v>#REF!</v>
      </c>
      <c r="AQ46" s="180" t="e">
        <f>PF.!#REF!</f>
        <v>#REF!</v>
      </c>
      <c r="AR46" s="152"/>
      <c r="AS46" s="152"/>
      <c r="AT46" s="135"/>
      <c r="AU46" s="136"/>
    </row>
    <row r="47" spans="1:47" s="80" customFormat="1" ht="18.899999999999999" customHeight="1" x14ac:dyDescent="0.25">
      <c r="A47" s="165" t="str">
        <f>PG!$E45</f>
        <v>DUMARCHE</v>
      </c>
      <c r="B47" s="166" t="str">
        <f>PG!$F45</f>
        <v>MARTIN</v>
      </c>
      <c r="C47" s="167" t="str">
        <f>PG!G45</f>
        <v>EAPE</v>
      </c>
      <c r="D47" s="152"/>
      <c r="E47" s="152"/>
      <c r="F47" s="135"/>
      <c r="G47" s="136"/>
      <c r="I47" s="171" t="e">
        <f>EF!#REF!</f>
        <v>#REF!</v>
      </c>
      <c r="J47" s="172" t="e">
        <f>EF!#REF!</f>
        <v>#REF!</v>
      </c>
      <c r="K47" s="173" t="e">
        <f>EF!#REF!</f>
        <v>#REF!</v>
      </c>
      <c r="L47" s="152"/>
      <c r="M47" s="152"/>
      <c r="N47" s="135"/>
      <c r="O47" s="136"/>
      <c r="Q47" s="165">
        <f>BG!$A46</f>
        <v>0</v>
      </c>
      <c r="R47" s="166">
        <f>BG!$B46</f>
        <v>0</v>
      </c>
      <c r="S47" s="167">
        <f>BG!$C46</f>
        <v>0</v>
      </c>
      <c r="T47" s="152"/>
      <c r="U47" s="152"/>
      <c r="V47" s="135"/>
      <c r="W47" s="136"/>
      <c r="Y47" s="171">
        <f>BF!$A48</f>
        <v>0</v>
      </c>
      <c r="Z47" s="180">
        <f>BF!$B48</f>
        <v>0</v>
      </c>
      <c r="AA47" s="180">
        <f>BF!$C48</f>
        <v>0</v>
      </c>
      <c r="AB47" s="152"/>
      <c r="AC47" s="152"/>
      <c r="AD47" s="135"/>
      <c r="AE47" s="136"/>
      <c r="AG47" s="165" t="e">
        <f>EG!#REF!</f>
        <v>#REF!</v>
      </c>
      <c r="AH47" s="166" t="e">
        <f>EG!#REF!</f>
        <v>#REF!</v>
      </c>
      <c r="AI47" s="166" t="e">
        <f>EG!#REF!</f>
        <v>#REF!</v>
      </c>
      <c r="AJ47" s="152"/>
      <c r="AK47" s="152"/>
      <c r="AL47" s="135"/>
      <c r="AM47" s="136"/>
      <c r="AO47" s="171" t="e">
        <f>PF.!#REF!</f>
        <v>#REF!</v>
      </c>
      <c r="AP47" s="180" t="e">
        <f>PF.!#REF!</f>
        <v>#REF!</v>
      </c>
      <c r="AQ47" s="180" t="e">
        <f>PF.!#REF!</f>
        <v>#REF!</v>
      </c>
      <c r="AR47" s="152"/>
      <c r="AS47" s="152"/>
      <c r="AT47" s="135"/>
      <c r="AU47" s="136"/>
    </row>
    <row r="48" spans="1:47" s="80" customFormat="1" ht="18.899999999999999" customHeight="1" x14ac:dyDescent="0.25">
      <c r="A48" s="165" t="str">
        <f>PG!$E46</f>
        <v>GOUAS</v>
      </c>
      <c r="B48" s="166" t="str">
        <f>PG!$F46</f>
        <v>HUGO</v>
      </c>
      <c r="C48" s="167" t="str">
        <f>PG!G46</f>
        <v>CORE</v>
      </c>
      <c r="D48" s="152"/>
      <c r="E48" s="152"/>
      <c r="F48" s="135"/>
      <c r="G48" s="136"/>
      <c r="I48" s="171" t="e">
        <f>EF!#REF!</f>
        <v>#REF!</v>
      </c>
      <c r="J48" s="172" t="e">
        <f>EF!#REF!</f>
        <v>#REF!</v>
      </c>
      <c r="K48" s="173" t="e">
        <f>EF!#REF!</f>
        <v>#REF!</v>
      </c>
      <c r="L48" s="152"/>
      <c r="M48" s="152"/>
      <c r="N48" s="135"/>
      <c r="O48" s="136"/>
      <c r="Q48" s="165">
        <f>BG!$A47</f>
        <v>0</v>
      </c>
      <c r="R48" s="166">
        <f>BG!$B47</f>
        <v>0</v>
      </c>
      <c r="S48" s="167">
        <f>BG!$C47</f>
        <v>0</v>
      </c>
      <c r="T48" s="152"/>
      <c r="U48" s="152"/>
      <c r="V48" s="135"/>
      <c r="W48" s="136"/>
      <c r="Y48" s="171">
        <f>BF!$A49</f>
        <v>0</v>
      </c>
      <c r="Z48" s="180">
        <f>BF!$B49</f>
        <v>0</v>
      </c>
      <c r="AA48" s="180">
        <f>BF!$C49</f>
        <v>0</v>
      </c>
      <c r="AB48" s="152"/>
      <c r="AC48" s="152"/>
      <c r="AD48" s="135"/>
      <c r="AE48" s="136"/>
      <c r="AG48" s="165" t="e">
        <f>EG!#REF!</f>
        <v>#REF!</v>
      </c>
      <c r="AH48" s="166" t="e">
        <f>EG!#REF!</f>
        <v>#REF!</v>
      </c>
      <c r="AI48" s="166" t="e">
        <f>EG!#REF!</f>
        <v>#REF!</v>
      </c>
      <c r="AJ48" s="152"/>
      <c r="AK48" s="152"/>
      <c r="AL48" s="135"/>
      <c r="AM48" s="136"/>
      <c r="AO48" s="171" t="e">
        <f>PF.!#REF!</f>
        <v>#REF!</v>
      </c>
      <c r="AP48" s="180" t="e">
        <f>PF.!#REF!</f>
        <v>#REF!</v>
      </c>
      <c r="AQ48" s="180" t="e">
        <f>PF.!#REF!</f>
        <v>#REF!</v>
      </c>
      <c r="AR48" s="152"/>
      <c r="AS48" s="152"/>
      <c r="AT48" s="135"/>
      <c r="AU48" s="136"/>
    </row>
    <row r="49" spans="1:47" s="80" customFormat="1" ht="18.899999999999999" customHeight="1" x14ac:dyDescent="0.25">
      <c r="A49" s="165" t="str">
        <f>PG!$E61</f>
        <v>LORBOIS FOURRE</v>
      </c>
      <c r="B49" s="166" t="str">
        <f>PG!$F61</f>
        <v>ABEL</v>
      </c>
      <c r="C49" s="167" t="str">
        <f>PG!G61</f>
        <v>EMSAM</v>
      </c>
      <c r="D49" s="152"/>
      <c r="E49" s="152"/>
      <c r="F49" s="135"/>
      <c r="G49" s="136"/>
      <c r="I49" s="171" t="e">
        <f>EF!#REF!</f>
        <v>#REF!</v>
      </c>
      <c r="J49" s="172" t="e">
        <f>EF!#REF!</f>
        <v>#REF!</v>
      </c>
      <c r="K49" s="173" t="e">
        <f>EF!#REF!</f>
        <v>#REF!</v>
      </c>
      <c r="L49" s="152"/>
      <c r="M49" s="152"/>
      <c r="N49" s="135"/>
      <c r="O49" s="136"/>
      <c r="Q49" s="165">
        <f>BG!$A48</f>
        <v>0</v>
      </c>
      <c r="R49" s="166">
        <f>BG!$B48</f>
        <v>0</v>
      </c>
      <c r="S49" s="167">
        <f>BG!$C48</f>
        <v>0</v>
      </c>
      <c r="T49" s="152"/>
      <c r="U49" s="152"/>
      <c r="V49" s="135"/>
      <c r="W49" s="136"/>
      <c r="Y49" s="171">
        <f>BF!$A50</f>
        <v>0</v>
      </c>
      <c r="Z49" s="180">
        <f>BF!$B50</f>
        <v>0</v>
      </c>
      <c r="AA49" s="180">
        <f>BF!$C50</f>
        <v>0</v>
      </c>
      <c r="AB49" s="152"/>
      <c r="AC49" s="152"/>
      <c r="AD49" s="135"/>
      <c r="AE49" s="136"/>
      <c r="AG49" s="165" t="e">
        <f>EG!#REF!</f>
        <v>#REF!</v>
      </c>
      <c r="AH49" s="166" t="e">
        <f>EG!#REF!</f>
        <v>#REF!</v>
      </c>
      <c r="AI49" s="166" t="e">
        <f>EG!#REF!</f>
        <v>#REF!</v>
      </c>
      <c r="AJ49" s="152"/>
      <c r="AK49" s="152"/>
      <c r="AL49" s="135"/>
      <c r="AM49" s="136"/>
      <c r="AO49" s="171" t="e">
        <f>PF.!#REF!</f>
        <v>#REF!</v>
      </c>
      <c r="AP49" s="180" t="e">
        <f>PF.!#REF!</f>
        <v>#REF!</v>
      </c>
      <c r="AQ49" s="180" t="e">
        <f>PF.!#REF!</f>
        <v>#REF!</v>
      </c>
      <c r="AR49" s="152"/>
      <c r="AS49" s="152"/>
      <c r="AT49" s="135"/>
      <c r="AU49" s="136"/>
    </row>
    <row r="50" spans="1:47" s="80" customFormat="1" ht="18.899999999999999" customHeight="1" x14ac:dyDescent="0.25">
      <c r="A50" s="165" t="str">
        <f>PG!$E62</f>
        <v>LOUHOHO</v>
      </c>
      <c r="B50" s="166" t="str">
        <f>PG!$F62</f>
        <v>NOA</v>
      </c>
      <c r="C50" s="167" t="str">
        <f>PG!G62</f>
        <v>EAPE</v>
      </c>
      <c r="D50" s="152"/>
      <c r="E50" s="152"/>
      <c r="F50" s="135"/>
      <c r="G50" s="136"/>
      <c r="I50" s="171" t="e">
        <f>EF!#REF!</f>
        <v>#REF!</v>
      </c>
      <c r="J50" s="172" t="e">
        <f>EF!#REF!</f>
        <v>#REF!</v>
      </c>
      <c r="K50" s="173" t="e">
        <f>EF!#REF!</f>
        <v>#REF!</v>
      </c>
      <c r="L50" s="152"/>
      <c r="M50" s="152"/>
      <c r="N50" s="135"/>
      <c r="O50" s="136"/>
      <c r="Q50" s="165">
        <f>BG!$A49</f>
        <v>0</v>
      </c>
      <c r="R50" s="166">
        <f>BG!$B49</f>
        <v>0</v>
      </c>
      <c r="S50" s="167">
        <f>BG!$C49</f>
        <v>0</v>
      </c>
      <c r="T50" s="152"/>
      <c r="U50" s="152"/>
      <c r="V50" s="135"/>
      <c r="W50" s="136"/>
      <c r="Y50" s="171">
        <f>BF!$A51</f>
        <v>0</v>
      </c>
      <c r="Z50" s="180">
        <f>BF!$B51</f>
        <v>0</v>
      </c>
      <c r="AA50" s="180">
        <f>BF!$C51</f>
        <v>0</v>
      </c>
      <c r="AB50" s="152"/>
      <c r="AC50" s="152"/>
      <c r="AD50" s="135"/>
      <c r="AE50" s="136"/>
      <c r="AG50" s="165" t="e">
        <f>EG!#REF!</f>
        <v>#REF!</v>
      </c>
      <c r="AH50" s="166" t="e">
        <f>EG!#REF!</f>
        <v>#REF!</v>
      </c>
      <c r="AI50" s="166" t="e">
        <f>EG!#REF!</f>
        <v>#REF!</v>
      </c>
      <c r="AJ50" s="152"/>
      <c r="AK50" s="152"/>
      <c r="AL50" s="135"/>
      <c r="AM50" s="136"/>
      <c r="AO50" s="171" t="e">
        <f>PF.!#REF!</f>
        <v>#REF!</v>
      </c>
      <c r="AP50" s="180" t="e">
        <f>PF.!#REF!</f>
        <v>#REF!</v>
      </c>
      <c r="AQ50" s="180" t="e">
        <f>PF.!#REF!</f>
        <v>#REF!</v>
      </c>
      <c r="AR50" s="152"/>
      <c r="AS50" s="152"/>
      <c r="AT50" s="135"/>
      <c r="AU50" s="136"/>
    </row>
    <row r="51" spans="1:47" s="80" customFormat="1" ht="18.899999999999999" customHeight="1" x14ac:dyDescent="0.25">
      <c r="A51" s="165" t="str">
        <f>PG!$E63</f>
        <v>MAHLA</v>
      </c>
      <c r="B51" s="166" t="str">
        <f>PG!$F63</f>
        <v>CHAMSEDDINE</v>
      </c>
      <c r="C51" s="167" t="str">
        <f>PG!G63</f>
        <v>SS76</v>
      </c>
      <c r="D51" s="152"/>
      <c r="E51" s="152"/>
      <c r="F51" s="135"/>
      <c r="G51" s="136"/>
      <c r="I51" s="171" t="e">
        <f>EF!#REF!</f>
        <v>#REF!</v>
      </c>
      <c r="J51" s="172" t="e">
        <f>EF!#REF!</f>
        <v>#REF!</v>
      </c>
      <c r="K51" s="173" t="e">
        <f>EF!#REF!</f>
        <v>#REF!</v>
      </c>
      <c r="L51" s="152"/>
      <c r="M51" s="152"/>
      <c r="N51" s="135"/>
      <c r="O51" s="136"/>
      <c r="Q51" s="165">
        <f>BG!$A50</f>
        <v>0</v>
      </c>
      <c r="R51" s="166">
        <f>BG!$B50</f>
        <v>0</v>
      </c>
      <c r="S51" s="167">
        <f>BG!$C50</f>
        <v>0</v>
      </c>
      <c r="T51" s="152"/>
      <c r="U51" s="152"/>
      <c r="V51" s="135"/>
      <c r="W51" s="136"/>
      <c r="Y51" s="171">
        <f>BF!$A52</f>
        <v>0</v>
      </c>
      <c r="Z51" s="180">
        <f>BF!$B52</f>
        <v>0</v>
      </c>
      <c r="AA51" s="180">
        <f>BF!$C52</f>
        <v>0</v>
      </c>
      <c r="AB51" s="152"/>
      <c r="AC51" s="152"/>
      <c r="AD51" s="135"/>
      <c r="AE51" s="136"/>
      <c r="AG51" s="165" t="e">
        <f>EG!#REF!</f>
        <v>#REF!</v>
      </c>
      <c r="AH51" s="166" t="e">
        <f>EG!#REF!</f>
        <v>#REF!</v>
      </c>
      <c r="AI51" s="166" t="e">
        <f>EG!#REF!</f>
        <v>#REF!</v>
      </c>
      <c r="AJ51" s="152"/>
      <c r="AK51" s="152"/>
      <c r="AL51" s="135"/>
      <c r="AM51" s="136"/>
      <c r="AO51" s="171" t="e">
        <f>PF.!#REF!</f>
        <v>#REF!</v>
      </c>
      <c r="AP51" s="180" t="e">
        <f>PF.!#REF!</f>
        <v>#REF!</v>
      </c>
      <c r="AQ51" s="180" t="e">
        <f>PF.!#REF!</f>
        <v>#REF!</v>
      </c>
      <c r="AR51" s="152"/>
      <c r="AS51" s="152"/>
      <c r="AT51" s="135"/>
      <c r="AU51" s="136"/>
    </row>
    <row r="52" spans="1:47" s="80" customFormat="1" ht="18.899999999999999" customHeight="1" x14ac:dyDescent="0.25">
      <c r="A52" s="165" t="str">
        <f>PG!$E64</f>
        <v>MARTEL</v>
      </c>
      <c r="B52" s="166" t="str">
        <f>PG!$F64</f>
        <v>AARON</v>
      </c>
      <c r="C52" s="167" t="str">
        <f>PG!G64</f>
        <v>EAPE</v>
      </c>
      <c r="D52" s="152"/>
      <c r="E52" s="152"/>
      <c r="F52" s="135"/>
      <c r="G52" s="136"/>
      <c r="I52" s="171" t="e">
        <f>EF!#REF!</f>
        <v>#REF!</v>
      </c>
      <c r="J52" s="172" t="e">
        <f>EF!#REF!</f>
        <v>#REF!</v>
      </c>
      <c r="K52" s="173" t="e">
        <f>EF!#REF!</f>
        <v>#REF!</v>
      </c>
      <c r="L52" s="152"/>
      <c r="M52" s="152"/>
      <c r="N52" s="135"/>
      <c r="O52" s="136"/>
      <c r="Q52" s="165">
        <f>BG!$A51</f>
        <v>0</v>
      </c>
      <c r="R52" s="166">
        <f>BG!$B51</f>
        <v>0</v>
      </c>
      <c r="S52" s="167">
        <f>BG!$C51</f>
        <v>0</v>
      </c>
      <c r="T52" s="152"/>
      <c r="U52" s="152"/>
      <c r="V52" s="135"/>
      <c r="W52" s="136"/>
      <c r="Y52" s="171">
        <f>BF!$A53</f>
        <v>0</v>
      </c>
      <c r="Z52" s="180">
        <f>BF!$B53</f>
        <v>0</v>
      </c>
      <c r="AA52" s="180">
        <f>BF!$C53</f>
        <v>0</v>
      </c>
      <c r="AB52" s="152"/>
      <c r="AC52" s="152"/>
      <c r="AD52" s="135"/>
      <c r="AE52" s="136"/>
      <c r="AG52" s="165" t="e">
        <f>EG!#REF!</f>
        <v>#REF!</v>
      </c>
      <c r="AH52" s="166" t="e">
        <f>EG!#REF!</f>
        <v>#REF!</v>
      </c>
      <c r="AI52" s="166" t="e">
        <f>EG!#REF!</f>
        <v>#REF!</v>
      </c>
      <c r="AJ52" s="152"/>
      <c r="AK52" s="152"/>
      <c r="AL52" s="135"/>
      <c r="AM52" s="136"/>
      <c r="AO52" s="171" t="e">
        <f>PF.!#REF!</f>
        <v>#REF!</v>
      </c>
      <c r="AP52" s="180" t="e">
        <f>PF.!#REF!</f>
        <v>#REF!</v>
      </c>
      <c r="AQ52" s="180" t="e">
        <f>PF.!#REF!</f>
        <v>#REF!</v>
      </c>
      <c r="AR52" s="152"/>
      <c r="AS52" s="152"/>
      <c r="AT52" s="135"/>
      <c r="AU52" s="136"/>
    </row>
    <row r="53" spans="1:47" s="80" customFormat="1" ht="18.899999999999999" customHeight="1" x14ac:dyDescent="0.25">
      <c r="A53" s="165" t="str">
        <f>PG!$E65</f>
        <v>MAUBOUSSIN</v>
      </c>
      <c r="B53" s="166" t="str">
        <f>PG!$F65</f>
        <v>CLEMENT</v>
      </c>
      <c r="C53" s="167" t="str">
        <f>PG!G65</f>
        <v>CORE</v>
      </c>
      <c r="D53" s="152"/>
      <c r="E53" s="152"/>
      <c r="F53" s="135"/>
      <c r="G53" s="136"/>
      <c r="I53" s="171" t="e">
        <f>EF!#REF!</f>
        <v>#REF!</v>
      </c>
      <c r="J53" s="172" t="e">
        <f>EF!#REF!</f>
        <v>#REF!</v>
      </c>
      <c r="K53" s="173" t="e">
        <f>EF!#REF!</f>
        <v>#REF!</v>
      </c>
      <c r="L53" s="152"/>
      <c r="M53" s="152"/>
      <c r="N53" s="135"/>
      <c r="O53" s="136"/>
      <c r="Q53" s="165">
        <f>BG!$A52</f>
        <v>0</v>
      </c>
      <c r="R53" s="166">
        <f>BG!$B52</f>
        <v>0</v>
      </c>
      <c r="S53" s="167">
        <f>BG!$C52</f>
        <v>0</v>
      </c>
      <c r="T53" s="152"/>
      <c r="U53" s="152"/>
      <c r="V53" s="135"/>
      <c r="W53" s="136"/>
      <c r="Y53" s="171">
        <f>BF!$A54</f>
        <v>0</v>
      </c>
      <c r="Z53" s="180">
        <f>BF!$B54</f>
        <v>0</v>
      </c>
      <c r="AA53" s="180">
        <f>BF!$C54</f>
        <v>0</v>
      </c>
      <c r="AB53" s="152"/>
      <c r="AC53" s="152"/>
      <c r="AD53" s="135"/>
      <c r="AE53" s="136"/>
      <c r="AG53" s="165" t="e">
        <f>EG!#REF!</f>
        <v>#REF!</v>
      </c>
      <c r="AH53" s="166" t="e">
        <f>EG!#REF!</f>
        <v>#REF!</v>
      </c>
      <c r="AI53" s="166" t="e">
        <f>EG!#REF!</f>
        <v>#REF!</v>
      </c>
      <c r="AJ53" s="152"/>
      <c r="AK53" s="152"/>
      <c r="AL53" s="135"/>
      <c r="AM53" s="136"/>
      <c r="AO53" s="171" t="e">
        <f>PF.!#REF!</f>
        <v>#REF!</v>
      </c>
      <c r="AP53" s="180" t="e">
        <f>PF.!#REF!</f>
        <v>#REF!</v>
      </c>
      <c r="AQ53" s="180" t="e">
        <f>PF.!#REF!</f>
        <v>#REF!</v>
      </c>
      <c r="AR53" s="152"/>
      <c r="AS53" s="152"/>
      <c r="AT53" s="135"/>
      <c r="AU53" s="136"/>
    </row>
    <row r="54" spans="1:47" s="80" customFormat="1" ht="18.899999999999999" customHeight="1" x14ac:dyDescent="0.25">
      <c r="A54" s="165" t="str">
        <f>PG!$E66</f>
        <v>MENDONCA</v>
      </c>
      <c r="B54" s="166" t="str">
        <f>PG!$F66</f>
        <v>TIAGO</v>
      </c>
      <c r="C54" s="167" t="str">
        <f>PG!G66</f>
        <v>EAPE</v>
      </c>
      <c r="D54" s="152"/>
      <c r="E54" s="152"/>
      <c r="F54" s="135"/>
      <c r="G54" s="136"/>
      <c r="I54" s="171" t="e">
        <f>EF!#REF!</f>
        <v>#REF!</v>
      </c>
      <c r="J54" s="172" t="e">
        <f>EF!#REF!</f>
        <v>#REF!</v>
      </c>
      <c r="K54" s="173" t="e">
        <f>EF!#REF!</f>
        <v>#REF!</v>
      </c>
      <c r="L54" s="152"/>
      <c r="M54" s="152"/>
      <c r="N54" s="135"/>
      <c r="O54" s="136"/>
      <c r="Q54" s="165">
        <f>BG!$A53</f>
        <v>0</v>
      </c>
      <c r="R54" s="166">
        <f>BG!$B53</f>
        <v>0</v>
      </c>
      <c r="S54" s="167">
        <f>BG!$C53</f>
        <v>0</v>
      </c>
      <c r="T54" s="152"/>
      <c r="U54" s="152"/>
      <c r="V54" s="135"/>
      <c r="W54" s="136"/>
      <c r="Y54" s="171">
        <f>BF!$A55</f>
        <v>0</v>
      </c>
      <c r="Z54" s="180">
        <f>BF!$B55</f>
        <v>0</v>
      </c>
      <c r="AA54" s="180">
        <f>BF!$C55</f>
        <v>0</v>
      </c>
      <c r="AB54" s="152"/>
      <c r="AC54" s="152"/>
      <c r="AD54" s="135"/>
      <c r="AE54" s="136"/>
      <c r="AG54" s="165" t="e">
        <f>EG!#REF!</f>
        <v>#REF!</v>
      </c>
      <c r="AH54" s="166" t="e">
        <f>EG!#REF!</f>
        <v>#REF!</v>
      </c>
      <c r="AI54" s="166" t="e">
        <f>EG!#REF!</f>
        <v>#REF!</v>
      </c>
      <c r="AJ54" s="152"/>
      <c r="AK54" s="152"/>
      <c r="AL54" s="135"/>
      <c r="AM54" s="136"/>
      <c r="AO54" s="171" t="e">
        <f>PF.!#REF!</f>
        <v>#REF!</v>
      </c>
      <c r="AP54" s="180" t="e">
        <f>PF.!#REF!</f>
        <v>#REF!</v>
      </c>
      <c r="AQ54" s="180" t="e">
        <f>PF.!#REF!</f>
        <v>#REF!</v>
      </c>
      <c r="AR54" s="152"/>
      <c r="AS54" s="152"/>
      <c r="AT54" s="135"/>
      <c r="AU54" s="136"/>
    </row>
    <row r="55" spans="1:47" s="80" customFormat="1" ht="18.899999999999999" customHeight="1" x14ac:dyDescent="0.25">
      <c r="A55" s="165" t="str">
        <f>PG!$E67</f>
        <v>MONNEAUX</v>
      </c>
      <c r="B55" s="166" t="str">
        <f>PG!$F67</f>
        <v>BENJAMIN</v>
      </c>
      <c r="C55" s="167" t="str">
        <f>PG!G67</f>
        <v>EMSAM</v>
      </c>
      <c r="D55" s="152"/>
      <c r="E55" s="152"/>
      <c r="F55" s="135"/>
      <c r="G55" s="136"/>
      <c r="I55" s="171" t="e">
        <f>EF!#REF!</f>
        <v>#REF!</v>
      </c>
      <c r="J55" s="172" t="e">
        <f>EF!#REF!</f>
        <v>#REF!</v>
      </c>
      <c r="K55" s="173" t="e">
        <f>EF!#REF!</f>
        <v>#REF!</v>
      </c>
      <c r="L55" s="152"/>
      <c r="M55" s="152"/>
      <c r="N55" s="135"/>
      <c r="O55" s="136"/>
      <c r="Q55" s="165">
        <f>BG!$A54</f>
        <v>0</v>
      </c>
      <c r="R55" s="166">
        <f>BG!$B54</f>
        <v>0</v>
      </c>
      <c r="S55" s="167">
        <f>BG!$C54</f>
        <v>0</v>
      </c>
      <c r="T55" s="152"/>
      <c r="U55" s="152"/>
      <c r="V55" s="135"/>
      <c r="W55" s="136"/>
      <c r="Y55" s="171">
        <f>BF!$A56</f>
        <v>0</v>
      </c>
      <c r="Z55" s="180">
        <f>BF!$B56</f>
        <v>0</v>
      </c>
      <c r="AA55" s="180">
        <f>BF!$C56</f>
        <v>0</v>
      </c>
      <c r="AB55" s="152"/>
      <c r="AC55" s="152"/>
      <c r="AD55" s="135"/>
      <c r="AE55" s="136"/>
      <c r="AG55" s="165" t="e">
        <f>EG!#REF!</f>
        <v>#REF!</v>
      </c>
      <c r="AH55" s="166" t="e">
        <f>EG!#REF!</f>
        <v>#REF!</v>
      </c>
      <c r="AI55" s="166" t="e">
        <f>EG!#REF!</f>
        <v>#REF!</v>
      </c>
      <c r="AJ55" s="152"/>
      <c r="AK55" s="152"/>
      <c r="AL55" s="135"/>
      <c r="AM55" s="136"/>
      <c r="AO55" s="171" t="e">
        <f>PF.!#REF!</f>
        <v>#REF!</v>
      </c>
      <c r="AP55" s="180" t="e">
        <f>PF.!#REF!</f>
        <v>#REF!</v>
      </c>
      <c r="AQ55" s="180" t="e">
        <f>PF.!#REF!</f>
        <v>#REF!</v>
      </c>
      <c r="AR55" s="152"/>
      <c r="AS55" s="152"/>
      <c r="AT55" s="135"/>
      <c r="AU55" s="136"/>
    </row>
    <row r="56" spans="1:47" s="80" customFormat="1" ht="18.899999999999999" customHeight="1" x14ac:dyDescent="0.25">
      <c r="A56" s="165" t="str">
        <f>PG!$E68</f>
        <v>MOSCHINSKI VALLEZ</v>
      </c>
      <c r="B56" s="166" t="str">
        <f>PG!$F68</f>
        <v>ARTHUR</v>
      </c>
      <c r="C56" s="167" t="str">
        <f>PG!G68</f>
        <v>SS76</v>
      </c>
      <c r="D56" s="152"/>
      <c r="E56" s="152"/>
      <c r="F56" s="135"/>
      <c r="G56" s="136"/>
      <c r="I56" s="171" t="e">
        <f>EF!#REF!</f>
        <v>#REF!</v>
      </c>
      <c r="J56" s="172" t="e">
        <f>EF!#REF!</f>
        <v>#REF!</v>
      </c>
      <c r="K56" s="173" t="e">
        <f>EF!#REF!</f>
        <v>#REF!</v>
      </c>
      <c r="L56" s="152"/>
      <c r="M56" s="152"/>
      <c r="N56" s="135"/>
      <c r="O56" s="136"/>
      <c r="Q56" s="165">
        <f>BG!$A55</f>
        <v>0</v>
      </c>
      <c r="R56" s="166">
        <f>BG!$B55</f>
        <v>0</v>
      </c>
      <c r="S56" s="167">
        <f>BG!$C55</f>
        <v>0</v>
      </c>
      <c r="T56" s="152"/>
      <c r="U56" s="152"/>
      <c r="V56" s="135"/>
      <c r="W56" s="136"/>
      <c r="Y56" s="171">
        <f>BF!$A57</f>
        <v>0</v>
      </c>
      <c r="Z56" s="180">
        <f>BF!$B57</f>
        <v>0</v>
      </c>
      <c r="AA56" s="180">
        <f>BF!$C57</f>
        <v>0</v>
      </c>
      <c r="AB56" s="152"/>
      <c r="AC56" s="152"/>
      <c r="AD56" s="135"/>
      <c r="AE56" s="136"/>
      <c r="AG56" s="165" t="e">
        <f>EG!#REF!</f>
        <v>#REF!</v>
      </c>
      <c r="AH56" s="166" t="e">
        <f>EG!#REF!</f>
        <v>#REF!</v>
      </c>
      <c r="AI56" s="166" t="e">
        <f>EG!#REF!</f>
        <v>#REF!</v>
      </c>
      <c r="AJ56" s="152"/>
      <c r="AK56" s="152"/>
      <c r="AL56" s="135"/>
      <c r="AM56" s="136"/>
      <c r="AO56" s="171" t="e">
        <f>PF.!#REF!</f>
        <v>#REF!</v>
      </c>
      <c r="AP56" s="180" t="e">
        <f>PF.!#REF!</f>
        <v>#REF!</v>
      </c>
      <c r="AQ56" s="180" t="e">
        <f>PF.!#REF!</f>
        <v>#REF!</v>
      </c>
      <c r="AR56" s="152"/>
      <c r="AS56" s="152"/>
      <c r="AT56" s="135"/>
      <c r="AU56" s="136"/>
    </row>
    <row r="57" spans="1:47" s="80" customFormat="1" ht="18.899999999999999" customHeight="1" x14ac:dyDescent="0.25">
      <c r="A57" s="165" t="str">
        <f>PG!$E69</f>
        <v>VERNEUIL</v>
      </c>
      <c r="B57" s="166" t="str">
        <f>PG!$F69</f>
        <v>LOUIS</v>
      </c>
      <c r="C57" s="167" t="str">
        <f>PG!G69</f>
        <v>EAPE</v>
      </c>
      <c r="D57" s="152"/>
      <c r="E57" s="152"/>
      <c r="F57" s="135"/>
      <c r="G57" s="136"/>
      <c r="I57" s="171" t="e">
        <f>EF!#REF!</f>
        <v>#REF!</v>
      </c>
      <c r="J57" s="172" t="e">
        <f>EF!#REF!</f>
        <v>#REF!</v>
      </c>
      <c r="K57" s="173" t="e">
        <f>EF!#REF!</f>
        <v>#REF!</v>
      </c>
      <c r="L57" s="152"/>
      <c r="M57" s="152"/>
      <c r="N57" s="135"/>
      <c r="O57" s="136"/>
      <c r="Q57" s="165">
        <f>BG!$A56</f>
        <v>0</v>
      </c>
      <c r="R57" s="166">
        <f>BG!$B56</f>
        <v>0</v>
      </c>
      <c r="S57" s="167">
        <f>BG!$C56</f>
        <v>0</v>
      </c>
      <c r="T57" s="152"/>
      <c r="U57" s="152"/>
      <c r="V57" s="135"/>
      <c r="W57" s="136"/>
      <c r="Y57" s="171">
        <f>BF!$A58</f>
        <v>0</v>
      </c>
      <c r="Z57" s="180">
        <f>BF!$B58</f>
        <v>0</v>
      </c>
      <c r="AA57" s="180">
        <f>BF!$C58</f>
        <v>0</v>
      </c>
      <c r="AB57" s="152"/>
      <c r="AC57" s="152"/>
      <c r="AD57" s="135"/>
      <c r="AE57" s="136"/>
      <c r="AG57" s="165" t="e">
        <f>EG!#REF!</f>
        <v>#REF!</v>
      </c>
      <c r="AH57" s="166" t="e">
        <f>EG!#REF!</f>
        <v>#REF!</v>
      </c>
      <c r="AI57" s="166" t="e">
        <f>EG!#REF!</f>
        <v>#REF!</v>
      </c>
      <c r="AJ57" s="152"/>
      <c r="AK57" s="152"/>
      <c r="AL57" s="135"/>
      <c r="AM57" s="136"/>
      <c r="AO57" s="171" t="e">
        <f>PF.!#REF!</f>
        <v>#REF!</v>
      </c>
      <c r="AP57" s="180" t="e">
        <f>PF.!#REF!</f>
        <v>#REF!</v>
      </c>
      <c r="AQ57" s="180" t="e">
        <f>PF.!#REF!</f>
        <v>#REF!</v>
      </c>
      <c r="AR57" s="152"/>
      <c r="AS57" s="152"/>
      <c r="AT57" s="135"/>
      <c r="AU57" s="136"/>
    </row>
    <row r="58" spans="1:47" s="80" customFormat="1" ht="18.899999999999999" customHeight="1" x14ac:dyDescent="0.25">
      <c r="A58" s="165" t="str">
        <f>PG!$E70</f>
        <v>PEPIN</v>
      </c>
      <c r="B58" s="166" t="str">
        <f>PG!$F70</f>
        <v>TIMOTHEE</v>
      </c>
      <c r="C58" s="167" t="str">
        <f>PG!G70</f>
        <v>EMSAM</v>
      </c>
      <c r="D58" s="152"/>
      <c r="E58" s="152"/>
      <c r="F58" s="135"/>
      <c r="G58" s="136"/>
      <c r="I58" s="171" t="e">
        <f>EF!#REF!</f>
        <v>#REF!</v>
      </c>
      <c r="J58" s="172" t="e">
        <f>EF!#REF!</f>
        <v>#REF!</v>
      </c>
      <c r="K58" s="173" t="e">
        <f>EF!#REF!</f>
        <v>#REF!</v>
      </c>
      <c r="L58" s="152"/>
      <c r="M58" s="152"/>
      <c r="N58" s="135"/>
      <c r="O58" s="136"/>
      <c r="Q58" s="165">
        <f>BG!$A57</f>
        <v>0</v>
      </c>
      <c r="R58" s="166">
        <f>BG!$B57</f>
        <v>0</v>
      </c>
      <c r="S58" s="167">
        <f>BG!$C57</f>
        <v>0</v>
      </c>
      <c r="T58" s="152"/>
      <c r="U58" s="152"/>
      <c r="V58" s="135"/>
      <c r="W58" s="136"/>
      <c r="Y58" s="171">
        <f>BF!$A59</f>
        <v>0</v>
      </c>
      <c r="Z58" s="180">
        <f>BF!$B59</f>
        <v>0</v>
      </c>
      <c r="AA58" s="180">
        <f>BF!$C59</f>
        <v>0</v>
      </c>
      <c r="AB58" s="152"/>
      <c r="AC58" s="152"/>
      <c r="AD58" s="135"/>
      <c r="AE58" s="136"/>
      <c r="AG58" s="165" t="e">
        <f>EG!#REF!</f>
        <v>#REF!</v>
      </c>
      <c r="AH58" s="166" t="e">
        <f>EG!#REF!</f>
        <v>#REF!</v>
      </c>
      <c r="AI58" s="166" t="e">
        <f>EG!#REF!</f>
        <v>#REF!</v>
      </c>
      <c r="AJ58" s="152"/>
      <c r="AK58" s="152"/>
      <c r="AL58" s="135"/>
      <c r="AM58" s="136"/>
      <c r="AO58" s="171" t="e">
        <f>PF.!#REF!</f>
        <v>#REF!</v>
      </c>
      <c r="AP58" s="180" t="e">
        <f>PF.!#REF!</f>
        <v>#REF!</v>
      </c>
      <c r="AQ58" s="180" t="e">
        <f>PF.!#REF!</f>
        <v>#REF!</v>
      </c>
      <c r="AR58" s="152"/>
      <c r="AS58" s="152"/>
      <c r="AT58" s="135"/>
      <c r="AU58" s="136"/>
    </row>
    <row r="59" spans="1:47" s="80" customFormat="1" ht="18.899999999999999" customHeight="1" x14ac:dyDescent="0.25">
      <c r="A59" s="165" t="str">
        <f>PG!$E71</f>
        <v>LAROUSSE</v>
      </c>
      <c r="B59" s="166" t="str">
        <f>PG!$F71</f>
        <v>MERLIN</v>
      </c>
      <c r="C59" s="167" t="str">
        <f>PG!G71</f>
        <v>CORE</v>
      </c>
      <c r="D59" s="152"/>
      <c r="E59" s="152"/>
      <c r="F59" s="135"/>
      <c r="G59" s="136"/>
      <c r="I59" s="171" t="e">
        <f>EF!#REF!</f>
        <v>#REF!</v>
      </c>
      <c r="J59" s="172" t="e">
        <f>EF!#REF!</f>
        <v>#REF!</v>
      </c>
      <c r="K59" s="173" t="e">
        <f>EF!#REF!</f>
        <v>#REF!</v>
      </c>
      <c r="L59" s="152"/>
      <c r="M59" s="152"/>
      <c r="N59" s="135"/>
      <c r="O59" s="136"/>
      <c r="Q59" s="165">
        <f>BG!$A58</f>
        <v>0</v>
      </c>
      <c r="R59" s="166">
        <f>BG!$B58</f>
        <v>0</v>
      </c>
      <c r="S59" s="167">
        <f>BG!$C58</f>
        <v>0</v>
      </c>
      <c r="T59" s="152"/>
      <c r="U59" s="152"/>
      <c r="V59" s="135"/>
      <c r="W59" s="136"/>
      <c r="Y59" s="171">
        <f>BF!$A60</f>
        <v>0</v>
      </c>
      <c r="Z59" s="180">
        <f>BF!$B60</f>
        <v>0</v>
      </c>
      <c r="AA59" s="180">
        <f>BF!$C60</f>
        <v>0</v>
      </c>
      <c r="AB59" s="152"/>
      <c r="AC59" s="152"/>
      <c r="AD59" s="135"/>
      <c r="AE59" s="136"/>
      <c r="AG59" s="165" t="e">
        <f>EG!#REF!</f>
        <v>#REF!</v>
      </c>
      <c r="AH59" s="166" t="e">
        <f>EG!#REF!</f>
        <v>#REF!</v>
      </c>
      <c r="AI59" s="166" t="e">
        <f>EG!#REF!</f>
        <v>#REF!</v>
      </c>
      <c r="AJ59" s="152"/>
      <c r="AK59" s="152"/>
      <c r="AL59" s="135"/>
      <c r="AM59" s="136"/>
      <c r="AO59" s="171" t="e">
        <f>PF.!#REF!</f>
        <v>#REF!</v>
      </c>
      <c r="AP59" s="180" t="e">
        <f>PF.!#REF!</f>
        <v>#REF!</v>
      </c>
      <c r="AQ59" s="180" t="e">
        <f>PF.!#REF!</f>
        <v>#REF!</v>
      </c>
      <c r="AR59" s="152"/>
      <c r="AS59" s="152"/>
      <c r="AT59" s="135"/>
      <c r="AU59" s="136"/>
    </row>
    <row r="60" spans="1:47" s="80" customFormat="1" ht="18.899999999999999" customHeight="1" x14ac:dyDescent="0.25">
      <c r="A60" s="165" t="str">
        <f>PG!$E72</f>
        <v>PILETTA ROISSARD</v>
      </c>
      <c r="B60" s="166" t="str">
        <f>PG!$F72</f>
        <v>VICTOR</v>
      </c>
      <c r="C60" s="167" t="str">
        <f>PG!G72</f>
        <v>EMSAM</v>
      </c>
      <c r="D60" s="152"/>
      <c r="E60" s="152"/>
      <c r="F60" s="135"/>
      <c r="G60" s="136"/>
      <c r="I60" s="171" t="e">
        <f>EF!#REF!</f>
        <v>#REF!</v>
      </c>
      <c r="J60" s="172" t="e">
        <f>EF!#REF!</f>
        <v>#REF!</v>
      </c>
      <c r="K60" s="173" t="e">
        <f>EF!#REF!</f>
        <v>#REF!</v>
      </c>
      <c r="L60" s="152"/>
      <c r="M60" s="152"/>
      <c r="N60" s="135"/>
      <c r="O60" s="136"/>
      <c r="Q60" s="165">
        <f>BG!$A59</f>
        <v>0</v>
      </c>
      <c r="R60" s="166">
        <f>BG!$B59</f>
        <v>0</v>
      </c>
      <c r="S60" s="167">
        <f>BG!$C59</f>
        <v>0</v>
      </c>
      <c r="T60" s="152"/>
      <c r="U60" s="152"/>
      <c r="V60" s="135"/>
      <c r="W60" s="136"/>
      <c r="Y60" s="171">
        <f>BF!$A61</f>
        <v>0</v>
      </c>
      <c r="Z60" s="180">
        <f>BF!$B61</f>
        <v>0</v>
      </c>
      <c r="AA60" s="180">
        <f>BF!$C61</f>
        <v>0</v>
      </c>
      <c r="AB60" s="152"/>
      <c r="AC60" s="152"/>
      <c r="AD60" s="135"/>
      <c r="AE60" s="136"/>
      <c r="AG60" s="165" t="e">
        <f>EG!#REF!</f>
        <v>#REF!</v>
      </c>
      <c r="AH60" s="166" t="e">
        <f>EG!#REF!</f>
        <v>#REF!</v>
      </c>
      <c r="AI60" s="166" t="e">
        <f>EG!#REF!</f>
        <v>#REF!</v>
      </c>
      <c r="AJ60" s="152"/>
      <c r="AK60" s="152"/>
      <c r="AL60" s="135"/>
      <c r="AM60" s="136"/>
      <c r="AO60" s="171" t="e">
        <f>PF.!#REF!</f>
        <v>#REF!</v>
      </c>
      <c r="AP60" s="180" t="e">
        <f>PF.!#REF!</f>
        <v>#REF!</v>
      </c>
      <c r="AQ60" s="180" t="e">
        <f>PF.!#REF!</f>
        <v>#REF!</v>
      </c>
      <c r="AR60" s="152"/>
      <c r="AS60" s="152"/>
      <c r="AT60" s="135"/>
      <c r="AU60" s="136"/>
    </row>
    <row r="61" spans="1:47" s="80" customFormat="1" ht="18.899999999999999" customHeight="1" x14ac:dyDescent="0.25">
      <c r="A61" s="165" t="str">
        <f>PG!$E73</f>
        <v>POINT</v>
      </c>
      <c r="B61" s="166" t="str">
        <f>PG!$F73</f>
        <v>HUGO</v>
      </c>
      <c r="C61" s="167" t="str">
        <f>PG!G73</f>
        <v>EMSAM</v>
      </c>
      <c r="D61" s="152"/>
      <c r="E61" s="152"/>
      <c r="F61" s="135"/>
      <c r="G61" s="136"/>
      <c r="I61" s="171" t="e">
        <f>EF!#REF!</f>
        <v>#REF!</v>
      </c>
      <c r="J61" s="172" t="e">
        <f>EF!#REF!</f>
        <v>#REF!</v>
      </c>
      <c r="K61" s="173" t="e">
        <f>EF!#REF!</f>
        <v>#REF!</v>
      </c>
      <c r="L61" s="152"/>
      <c r="M61" s="152"/>
      <c r="N61" s="135"/>
      <c r="O61" s="136"/>
      <c r="Q61" s="165">
        <f>BG!$A60</f>
        <v>0</v>
      </c>
      <c r="R61" s="166">
        <f>BG!$B60</f>
        <v>0</v>
      </c>
      <c r="S61" s="167">
        <f>BG!$C60</f>
        <v>0</v>
      </c>
      <c r="T61" s="152"/>
      <c r="U61" s="152"/>
      <c r="V61" s="135"/>
      <c r="W61" s="136"/>
      <c r="Y61" s="171">
        <f>BF!$A62</f>
        <v>0</v>
      </c>
      <c r="Z61" s="180">
        <f>BF!$B62</f>
        <v>0</v>
      </c>
      <c r="AA61" s="180">
        <f>BF!$C62</f>
        <v>0</v>
      </c>
      <c r="AB61" s="152"/>
      <c r="AC61" s="152"/>
      <c r="AD61" s="135"/>
      <c r="AE61" s="136"/>
      <c r="AG61" s="165" t="e">
        <f>EG!#REF!</f>
        <v>#REF!</v>
      </c>
      <c r="AH61" s="166" t="e">
        <f>EG!#REF!</f>
        <v>#REF!</v>
      </c>
      <c r="AI61" s="166" t="e">
        <f>EG!#REF!</f>
        <v>#REF!</v>
      </c>
      <c r="AJ61" s="152"/>
      <c r="AK61" s="152"/>
      <c r="AL61" s="135"/>
      <c r="AM61" s="136"/>
      <c r="AO61" s="171" t="e">
        <f>PF.!#REF!</f>
        <v>#REF!</v>
      </c>
      <c r="AP61" s="180" t="e">
        <f>PF.!#REF!</f>
        <v>#REF!</v>
      </c>
      <c r="AQ61" s="180" t="e">
        <f>PF.!#REF!</f>
        <v>#REF!</v>
      </c>
      <c r="AR61" s="152"/>
      <c r="AS61" s="152"/>
      <c r="AT61" s="135"/>
      <c r="AU61" s="136"/>
    </row>
    <row r="62" spans="1:47" s="80" customFormat="1" ht="18.899999999999999" customHeight="1" x14ac:dyDescent="0.25">
      <c r="A62" s="165" t="str">
        <f>PG!$E74</f>
        <v>TCHAMAHA</v>
      </c>
      <c r="B62" s="166" t="str">
        <f>PG!$F74</f>
        <v>JULES</v>
      </c>
      <c r="C62" s="167" t="str">
        <f>PG!G74</f>
        <v>SS76</v>
      </c>
      <c r="D62" s="152"/>
      <c r="E62" s="152"/>
      <c r="F62" s="135"/>
      <c r="G62" s="136"/>
      <c r="I62" s="171" t="e">
        <f>EF!#REF!</f>
        <v>#REF!</v>
      </c>
      <c r="J62" s="172" t="e">
        <f>EF!#REF!</f>
        <v>#REF!</v>
      </c>
      <c r="K62" s="173" t="e">
        <f>EF!#REF!</f>
        <v>#REF!</v>
      </c>
      <c r="L62" s="152"/>
      <c r="M62" s="152"/>
      <c r="N62" s="135"/>
      <c r="O62" s="136"/>
      <c r="Q62" s="165">
        <f>BG!$A61</f>
        <v>0</v>
      </c>
      <c r="R62" s="166">
        <f>BG!$B61</f>
        <v>0</v>
      </c>
      <c r="S62" s="167">
        <f>BG!$C61</f>
        <v>0</v>
      </c>
      <c r="T62" s="152"/>
      <c r="U62" s="152"/>
      <c r="V62" s="135"/>
      <c r="W62" s="136"/>
      <c r="Y62" s="171">
        <f>BF!$A63</f>
        <v>0</v>
      </c>
      <c r="Z62" s="180">
        <f>BF!$B63</f>
        <v>0</v>
      </c>
      <c r="AA62" s="180">
        <f>BF!$C63</f>
        <v>0</v>
      </c>
      <c r="AB62" s="152"/>
      <c r="AC62" s="152"/>
      <c r="AD62" s="135"/>
      <c r="AE62" s="136"/>
      <c r="AG62" s="165" t="e">
        <f>EG!#REF!</f>
        <v>#REF!</v>
      </c>
      <c r="AH62" s="166" t="e">
        <f>EG!#REF!</f>
        <v>#REF!</v>
      </c>
      <c r="AI62" s="166" t="e">
        <f>EG!#REF!</f>
        <v>#REF!</v>
      </c>
      <c r="AJ62" s="152"/>
      <c r="AK62" s="152"/>
      <c r="AL62" s="135"/>
      <c r="AM62" s="136"/>
      <c r="AO62" s="171" t="e">
        <f>PF.!#REF!</f>
        <v>#REF!</v>
      </c>
      <c r="AP62" s="180" t="e">
        <f>PF.!#REF!</f>
        <v>#REF!</v>
      </c>
      <c r="AQ62" s="180" t="e">
        <f>PF.!#REF!</f>
        <v>#REF!</v>
      </c>
      <c r="AR62" s="152"/>
      <c r="AS62" s="152"/>
      <c r="AT62" s="135"/>
      <c r="AU62" s="136"/>
    </row>
    <row r="63" spans="1:47" s="80" customFormat="1" ht="18.899999999999999" customHeight="1" x14ac:dyDescent="0.25">
      <c r="A63" s="165" t="e">
        <f>PG!#REF!</f>
        <v>#REF!</v>
      </c>
      <c r="B63" s="166" t="e">
        <f>PG!#REF!</f>
        <v>#REF!</v>
      </c>
      <c r="C63" s="167" t="e">
        <f>PG!#REF!</f>
        <v>#REF!</v>
      </c>
      <c r="D63" s="152"/>
      <c r="E63" s="152"/>
      <c r="F63" s="135"/>
      <c r="G63" s="136"/>
      <c r="I63" s="171" t="e">
        <f>EF!#REF!</f>
        <v>#REF!</v>
      </c>
      <c r="J63" s="172" t="e">
        <f>EF!#REF!</f>
        <v>#REF!</v>
      </c>
      <c r="K63" s="173" t="e">
        <f>EF!#REF!</f>
        <v>#REF!</v>
      </c>
      <c r="L63" s="152"/>
      <c r="M63" s="152"/>
      <c r="N63" s="135"/>
      <c r="O63" s="136"/>
      <c r="Q63" s="165">
        <f>BG!$A62</f>
        <v>0</v>
      </c>
      <c r="R63" s="166">
        <f>BG!$B62</f>
        <v>0</v>
      </c>
      <c r="S63" s="167">
        <f>BG!$C62</f>
        <v>0</v>
      </c>
      <c r="T63" s="152"/>
      <c r="U63" s="152"/>
      <c r="V63" s="135"/>
      <c r="W63" s="136"/>
      <c r="Y63" s="171">
        <f>BF!$A64</f>
        <v>0</v>
      </c>
      <c r="Z63" s="180">
        <f>BF!$B64</f>
        <v>0</v>
      </c>
      <c r="AA63" s="180">
        <f>BF!$C64</f>
        <v>0</v>
      </c>
      <c r="AB63" s="152"/>
      <c r="AC63" s="152"/>
      <c r="AD63" s="135"/>
      <c r="AE63" s="136"/>
      <c r="AG63" s="165" t="e">
        <f>EG!#REF!</f>
        <v>#REF!</v>
      </c>
      <c r="AH63" s="166" t="e">
        <f>EG!#REF!</f>
        <v>#REF!</v>
      </c>
      <c r="AI63" s="166" t="e">
        <f>EG!#REF!</f>
        <v>#REF!</v>
      </c>
      <c r="AJ63" s="152"/>
      <c r="AK63" s="152"/>
      <c r="AL63" s="135"/>
      <c r="AM63" s="136"/>
      <c r="AO63" s="171" t="e">
        <f>PF.!#REF!</f>
        <v>#REF!</v>
      </c>
      <c r="AP63" s="180" t="e">
        <f>PF.!#REF!</f>
        <v>#REF!</v>
      </c>
      <c r="AQ63" s="180" t="e">
        <f>PF.!#REF!</f>
        <v>#REF!</v>
      </c>
      <c r="AR63" s="152"/>
      <c r="AS63" s="152"/>
      <c r="AT63" s="135"/>
      <c r="AU63" s="136"/>
    </row>
    <row r="64" spans="1:47" s="80" customFormat="1" ht="18.899999999999999" customHeight="1" thickBot="1" x14ac:dyDescent="0.3">
      <c r="A64" s="168" t="str">
        <f>PG!$E75</f>
        <v>RAFART LECONTE</v>
      </c>
      <c r="B64" s="169" t="str">
        <f>PG!$F75</f>
        <v>DIMITRI</v>
      </c>
      <c r="C64" s="170" t="str">
        <f>PG!G75</f>
        <v>EAPE</v>
      </c>
      <c r="D64" s="153"/>
      <c r="E64" s="153"/>
      <c r="F64" s="137"/>
      <c r="G64" s="138"/>
      <c r="I64" s="174" t="e">
        <f>EF!#REF!</f>
        <v>#REF!</v>
      </c>
      <c r="J64" s="175" t="e">
        <f>EF!#REF!</f>
        <v>#REF!</v>
      </c>
      <c r="K64" s="176" t="e">
        <f>EF!#REF!</f>
        <v>#REF!</v>
      </c>
      <c r="L64" s="153"/>
      <c r="M64" s="153"/>
      <c r="N64" s="137"/>
      <c r="O64" s="138"/>
      <c r="Q64" s="168">
        <f>BG!$A63</f>
        <v>0</v>
      </c>
      <c r="R64" s="169">
        <f>BG!$B63</f>
        <v>0</v>
      </c>
      <c r="S64" s="170">
        <f>BG!$C63</f>
        <v>0</v>
      </c>
      <c r="T64" s="153"/>
      <c r="U64" s="153"/>
      <c r="V64" s="137"/>
      <c r="W64" s="138"/>
      <c r="Y64" s="174">
        <f>BF!$A65</f>
        <v>0</v>
      </c>
      <c r="Z64" s="175">
        <f>BF!$B65</f>
        <v>0</v>
      </c>
      <c r="AA64" s="181">
        <f>BF!$C65</f>
        <v>0</v>
      </c>
      <c r="AB64" s="153"/>
      <c r="AC64" s="153"/>
      <c r="AD64" s="137"/>
      <c r="AE64" s="138"/>
      <c r="AG64" s="168" t="e">
        <f>EG!#REF!</f>
        <v>#REF!</v>
      </c>
      <c r="AH64" s="169" t="e">
        <f>EG!#REF!</f>
        <v>#REF!</v>
      </c>
      <c r="AI64" s="169" t="e">
        <f>EG!#REF!</f>
        <v>#REF!</v>
      </c>
      <c r="AJ64" s="153"/>
      <c r="AK64" s="153"/>
      <c r="AL64" s="137"/>
      <c r="AM64" s="138"/>
      <c r="AO64" s="174" t="e">
        <f>PF.!#REF!</f>
        <v>#REF!</v>
      </c>
      <c r="AP64" s="181" t="e">
        <f>PF.!#REF!</f>
        <v>#REF!</v>
      </c>
      <c r="AQ64" s="181" t="e">
        <f>PF.!#REF!</f>
        <v>#REF!</v>
      </c>
      <c r="AR64" s="153"/>
      <c r="AS64" s="153"/>
      <c r="AT64" s="137"/>
      <c r="AU64" s="138"/>
    </row>
    <row r="65" spans="1:47" s="80" customFormat="1" ht="15" customHeight="1" x14ac:dyDescent="0.25">
      <c r="A65"/>
      <c r="B65"/>
      <c r="C65"/>
      <c r="D65"/>
      <c r="E65"/>
      <c r="F65" s="139"/>
      <c r="G65" s="139"/>
      <c r="I65"/>
      <c r="J65"/>
      <c r="K65"/>
      <c r="L65"/>
      <c r="M65"/>
      <c r="N65" s="139"/>
      <c r="O65" s="139"/>
      <c r="Q65"/>
      <c r="R65"/>
      <c r="S65"/>
      <c r="T65"/>
      <c r="U65"/>
      <c r="V65" s="139"/>
      <c r="W65" s="139"/>
      <c r="Y65"/>
      <c r="Z65"/>
      <c r="AA65"/>
      <c r="AB65"/>
      <c r="AC65"/>
      <c r="AD65" s="139"/>
      <c r="AE65" s="139"/>
      <c r="AG65"/>
      <c r="AH65"/>
      <c r="AI65"/>
      <c r="AJ65"/>
      <c r="AK65"/>
      <c r="AL65" s="139"/>
      <c r="AM65" s="139"/>
      <c r="AO65"/>
      <c r="AP65"/>
      <c r="AQ65"/>
      <c r="AR65"/>
      <c r="AS65"/>
      <c r="AT65" s="139"/>
      <c r="AU65" s="139"/>
    </row>
    <row r="66" spans="1:47" s="80" customFormat="1" ht="15" customHeight="1" x14ac:dyDescent="0.25">
      <c r="A66"/>
      <c r="B66"/>
      <c r="C66"/>
      <c r="D66"/>
      <c r="E66"/>
      <c r="F66" s="139"/>
      <c r="G66" s="139"/>
      <c r="I66"/>
      <c r="J66"/>
      <c r="K66"/>
      <c r="L66"/>
      <c r="M66"/>
      <c r="N66" s="139"/>
      <c r="O66" s="139"/>
      <c r="Q66"/>
      <c r="R66"/>
      <c r="S66"/>
      <c r="T66"/>
      <c r="U66"/>
      <c r="V66" s="139"/>
      <c r="W66" s="139"/>
      <c r="Y66"/>
      <c r="Z66"/>
      <c r="AA66"/>
      <c r="AB66"/>
      <c r="AC66"/>
      <c r="AD66" s="139"/>
      <c r="AE66" s="139"/>
      <c r="AG66"/>
      <c r="AH66"/>
      <c r="AI66"/>
      <c r="AJ66"/>
      <c r="AK66"/>
      <c r="AL66" s="139"/>
      <c r="AM66" s="139"/>
      <c r="AO66"/>
      <c r="AP66"/>
      <c r="AQ66"/>
      <c r="AR66"/>
      <c r="AS66"/>
      <c r="AT66" s="139"/>
      <c r="AU66" s="139"/>
    </row>
    <row r="67" spans="1:47" customFormat="1" ht="15" customHeight="1" x14ac:dyDescent="0.25">
      <c r="F67" s="139"/>
      <c r="G67" s="139"/>
      <c r="N67" s="139"/>
      <c r="O67" s="139"/>
      <c r="V67" s="139"/>
      <c r="W67" s="139"/>
      <c r="AD67" s="139"/>
      <c r="AE67" s="139"/>
      <c r="AL67" s="139"/>
      <c r="AM67" s="139"/>
      <c r="AT67" s="139"/>
      <c r="AU67" s="139"/>
    </row>
    <row r="68" spans="1:47" customFormat="1" ht="15" customHeight="1" x14ac:dyDescent="0.25">
      <c r="F68" s="139"/>
      <c r="G68" s="139"/>
      <c r="N68" s="139"/>
      <c r="O68" s="139"/>
      <c r="V68" s="139"/>
      <c r="W68" s="139"/>
      <c r="AD68" s="139"/>
      <c r="AE68" s="139"/>
      <c r="AL68" s="139"/>
      <c r="AM68" s="139"/>
      <c r="AT68" s="139"/>
      <c r="AU68" s="139"/>
    </row>
    <row r="69" spans="1:47" customFormat="1" ht="15" customHeight="1" x14ac:dyDescent="0.25">
      <c r="F69" s="139"/>
      <c r="G69" s="139"/>
      <c r="N69" s="139"/>
      <c r="O69" s="139"/>
      <c r="V69" s="139"/>
      <c r="W69" s="139"/>
      <c r="AD69" s="139"/>
      <c r="AE69" s="139"/>
      <c r="AL69" s="139"/>
      <c r="AM69" s="139"/>
      <c r="AT69" s="139"/>
      <c r="AU69" s="139"/>
    </row>
    <row r="70" spans="1:47" customFormat="1" ht="15" customHeight="1" x14ac:dyDescent="0.25">
      <c r="F70" s="139"/>
      <c r="G70" s="139"/>
      <c r="N70" s="139"/>
      <c r="O70" s="139"/>
      <c r="V70" s="139"/>
      <c r="W70" s="139"/>
      <c r="AD70" s="139"/>
      <c r="AE70" s="139"/>
      <c r="AL70" s="139"/>
      <c r="AM70" s="139"/>
      <c r="AT70" s="139"/>
      <c r="AU70" s="139"/>
    </row>
    <row r="71" spans="1:47" customFormat="1" ht="15" customHeight="1" x14ac:dyDescent="0.25">
      <c r="F71" s="139"/>
      <c r="G71" s="139"/>
      <c r="N71" s="139"/>
      <c r="O71" s="139"/>
      <c r="V71" s="139"/>
      <c r="W71" s="139"/>
      <c r="AD71" s="139"/>
      <c r="AE71" s="139"/>
      <c r="AL71" s="139"/>
      <c r="AM71" s="139"/>
      <c r="AT71" s="139"/>
      <c r="AU71" s="139"/>
    </row>
    <row r="72" spans="1:47" customFormat="1" ht="15" customHeight="1" x14ac:dyDescent="0.25">
      <c r="F72" s="139"/>
      <c r="G72" s="139"/>
      <c r="N72" s="139"/>
      <c r="O72" s="139"/>
      <c r="V72" s="139"/>
      <c r="W72" s="139"/>
      <c r="AD72" s="139"/>
      <c r="AE72" s="139"/>
      <c r="AL72" s="139"/>
      <c r="AM72" s="139"/>
      <c r="AT72" s="139"/>
      <c r="AU72" s="139"/>
    </row>
    <row r="73" spans="1:47" customFormat="1" ht="15" customHeight="1" x14ac:dyDescent="0.25">
      <c r="F73" s="139"/>
      <c r="G73" s="139"/>
      <c r="N73" s="139"/>
      <c r="O73" s="139"/>
      <c r="V73" s="139"/>
      <c r="W73" s="139"/>
      <c r="AD73" s="139"/>
      <c r="AE73" s="139"/>
      <c r="AL73" s="139"/>
      <c r="AM73" s="139"/>
      <c r="AT73" s="139"/>
      <c r="AU73" s="139"/>
    </row>
    <row r="74" spans="1:47" customFormat="1" ht="15" customHeight="1" x14ac:dyDescent="0.25">
      <c r="F74" s="139"/>
      <c r="G74" s="139"/>
      <c r="N74" s="139"/>
      <c r="O74" s="139"/>
      <c r="V74" s="139"/>
      <c r="W74" s="139"/>
      <c r="AD74" s="139"/>
      <c r="AE74" s="139"/>
      <c r="AL74" s="139"/>
      <c r="AM74" s="139"/>
      <c r="AT74" s="139"/>
      <c r="AU74" s="139"/>
    </row>
    <row r="75" spans="1:47" customFormat="1" ht="15" customHeight="1" x14ac:dyDescent="0.25">
      <c r="F75" s="139"/>
      <c r="G75" s="139"/>
      <c r="N75" s="139"/>
      <c r="O75" s="139"/>
      <c r="V75" s="139"/>
      <c r="W75" s="139"/>
      <c r="AD75" s="139"/>
      <c r="AE75" s="139"/>
      <c r="AL75" s="139"/>
      <c r="AM75" s="139"/>
      <c r="AT75" s="139"/>
      <c r="AU75" s="139"/>
    </row>
    <row r="76" spans="1:47" customFormat="1" ht="15" customHeight="1" x14ac:dyDescent="0.25">
      <c r="F76" s="139"/>
      <c r="G76" s="139"/>
      <c r="N76" s="139"/>
      <c r="O76" s="139"/>
      <c r="V76" s="139"/>
      <c r="W76" s="139"/>
      <c r="AD76" s="139"/>
      <c r="AE76" s="139"/>
      <c r="AL76" s="139"/>
      <c r="AM76" s="139"/>
      <c r="AT76" s="139"/>
      <c r="AU76" s="139"/>
    </row>
    <row r="77" spans="1:47" customFormat="1" ht="15" customHeight="1" x14ac:dyDescent="0.25">
      <c r="F77" s="139"/>
      <c r="G77" s="139"/>
      <c r="N77" s="139"/>
      <c r="O77" s="139"/>
      <c r="V77" s="139"/>
      <c r="W77" s="139"/>
      <c r="AD77" s="139"/>
      <c r="AE77" s="139"/>
      <c r="AL77" s="139"/>
      <c r="AM77" s="139"/>
      <c r="AT77" s="139"/>
      <c r="AU77" s="139"/>
    </row>
    <row r="78" spans="1:47" customFormat="1" ht="15" customHeight="1" x14ac:dyDescent="0.25">
      <c r="F78" s="139"/>
      <c r="G78" s="139"/>
      <c r="N78" s="139"/>
      <c r="O78" s="139"/>
      <c r="V78" s="139"/>
      <c r="W78" s="139"/>
      <c r="AD78" s="139"/>
      <c r="AE78" s="139"/>
      <c r="AL78" s="139"/>
      <c r="AM78" s="139"/>
      <c r="AT78" s="139"/>
      <c r="AU78" s="139"/>
    </row>
    <row r="79" spans="1:47" customFormat="1" ht="15" customHeight="1" x14ac:dyDescent="0.25">
      <c r="F79" s="139"/>
      <c r="G79" s="139"/>
      <c r="N79" s="139"/>
      <c r="O79" s="139"/>
      <c r="V79" s="139"/>
      <c r="W79" s="139"/>
      <c r="AD79" s="139"/>
      <c r="AE79" s="139"/>
      <c r="AL79" s="139"/>
      <c r="AM79" s="139"/>
      <c r="AT79" s="139"/>
      <c r="AU79" s="139"/>
    </row>
    <row r="80" spans="1:47" customFormat="1" ht="15" customHeight="1" x14ac:dyDescent="0.25">
      <c r="F80" s="139"/>
      <c r="G80" s="139"/>
      <c r="N80" s="139"/>
      <c r="O80" s="139"/>
      <c r="V80" s="139"/>
      <c r="W80" s="139"/>
      <c r="AD80" s="139"/>
      <c r="AE80" s="139"/>
      <c r="AL80" s="139"/>
      <c r="AM80" s="139"/>
      <c r="AT80" s="139"/>
      <c r="AU80" s="139"/>
    </row>
    <row r="81" spans="6:47" customFormat="1" ht="15" customHeight="1" x14ac:dyDescent="0.25">
      <c r="F81" s="139"/>
      <c r="G81" s="139"/>
      <c r="N81" s="139"/>
      <c r="O81" s="139"/>
      <c r="V81" s="139"/>
      <c r="W81" s="139"/>
      <c r="AD81" s="139"/>
      <c r="AE81" s="139"/>
      <c r="AL81" s="139"/>
      <c r="AM81" s="139"/>
      <c r="AT81" s="139"/>
      <c r="AU81" s="139"/>
    </row>
    <row r="82" spans="6:47" customFormat="1" ht="15" customHeight="1" x14ac:dyDescent="0.25">
      <c r="F82" s="139"/>
      <c r="G82" s="139"/>
      <c r="N82" s="139"/>
      <c r="O82" s="139"/>
      <c r="V82" s="139"/>
      <c r="W82" s="139"/>
      <c r="AD82" s="139"/>
      <c r="AE82" s="139"/>
      <c r="AL82" s="139"/>
      <c r="AM82" s="139"/>
      <c r="AT82" s="139"/>
      <c r="AU82" s="139"/>
    </row>
    <row r="83" spans="6:47" customFormat="1" ht="15" customHeight="1" x14ac:dyDescent="0.25">
      <c r="F83" s="139"/>
      <c r="G83" s="139"/>
      <c r="N83" s="139"/>
      <c r="O83" s="139"/>
      <c r="V83" s="139"/>
      <c r="W83" s="139"/>
      <c r="AD83" s="139"/>
      <c r="AE83" s="139"/>
      <c r="AL83" s="139"/>
      <c r="AM83" s="139"/>
      <c r="AT83" s="139"/>
      <c r="AU83" s="139"/>
    </row>
    <row r="84" spans="6:47" customFormat="1" ht="15" customHeight="1" x14ac:dyDescent="0.25">
      <c r="F84" s="139"/>
      <c r="G84" s="139"/>
      <c r="N84" s="139"/>
      <c r="O84" s="139"/>
      <c r="V84" s="139"/>
      <c r="W84" s="139"/>
      <c r="AD84" s="139"/>
      <c r="AE84" s="139"/>
      <c r="AL84" s="139"/>
      <c r="AM84" s="139"/>
      <c r="AT84" s="139"/>
      <c r="AU84" s="139"/>
    </row>
    <row r="85" spans="6:47" customFormat="1" ht="15" customHeight="1" x14ac:dyDescent="0.25">
      <c r="F85" s="139"/>
      <c r="G85" s="139"/>
      <c r="N85" s="139"/>
      <c r="O85" s="139"/>
      <c r="V85" s="139"/>
      <c r="W85" s="139"/>
      <c r="AD85" s="139"/>
      <c r="AE85" s="139"/>
      <c r="AL85" s="139"/>
      <c r="AM85" s="139"/>
      <c r="AT85" s="139"/>
      <c r="AU85" s="139"/>
    </row>
    <row r="86" spans="6:47" customFormat="1" ht="15" customHeight="1" x14ac:dyDescent="0.25">
      <c r="F86" s="139"/>
      <c r="G86" s="139"/>
      <c r="N86" s="139"/>
      <c r="O86" s="139"/>
      <c r="V86" s="139"/>
      <c r="W86" s="139"/>
      <c r="AD86" s="139"/>
      <c r="AE86" s="139"/>
      <c r="AL86" s="139"/>
      <c r="AM86" s="139"/>
      <c r="AT86" s="139"/>
      <c r="AU86" s="139"/>
    </row>
    <row r="87" spans="6:47" customFormat="1" ht="15" customHeight="1" x14ac:dyDescent="0.25">
      <c r="F87" s="139"/>
      <c r="G87" s="139"/>
      <c r="N87" s="139"/>
      <c r="O87" s="139"/>
      <c r="V87" s="139"/>
      <c r="W87" s="139"/>
      <c r="AD87" s="139"/>
      <c r="AE87" s="139"/>
      <c r="AL87" s="139"/>
      <c r="AM87" s="139"/>
      <c r="AT87" s="139"/>
      <c r="AU87" s="139"/>
    </row>
    <row r="88" spans="6:47" customFormat="1" ht="15" customHeight="1" x14ac:dyDescent="0.25">
      <c r="F88" s="139"/>
      <c r="G88" s="139"/>
      <c r="N88" s="139"/>
      <c r="O88" s="139"/>
      <c r="V88" s="139"/>
      <c r="W88" s="139"/>
      <c r="AD88" s="139"/>
      <c r="AE88" s="139"/>
      <c r="AL88" s="139"/>
      <c r="AM88" s="139"/>
      <c r="AT88" s="139"/>
      <c r="AU88" s="139"/>
    </row>
    <row r="89" spans="6:47" customFormat="1" ht="15" customHeight="1" x14ac:dyDescent="0.25">
      <c r="F89" s="139"/>
      <c r="G89" s="139"/>
      <c r="N89" s="139"/>
      <c r="O89" s="139"/>
      <c r="V89" s="139"/>
      <c r="W89" s="139"/>
      <c r="AD89" s="139"/>
      <c r="AE89" s="139"/>
      <c r="AL89" s="139"/>
      <c r="AM89" s="139"/>
      <c r="AT89" s="139"/>
      <c r="AU89" s="139"/>
    </row>
    <row r="90" spans="6:47" customFormat="1" ht="15" customHeight="1" x14ac:dyDescent="0.25">
      <c r="F90" s="139"/>
      <c r="G90" s="139"/>
      <c r="N90" s="139"/>
      <c r="O90" s="139"/>
      <c r="V90" s="139"/>
      <c r="W90" s="139"/>
      <c r="AD90" s="139"/>
      <c r="AE90" s="139"/>
      <c r="AL90" s="139"/>
      <c r="AM90" s="139"/>
      <c r="AT90" s="139"/>
      <c r="AU90" s="139"/>
    </row>
    <row r="91" spans="6:47" customFormat="1" ht="15" customHeight="1" x14ac:dyDescent="0.25">
      <c r="F91" s="139"/>
      <c r="G91" s="139"/>
      <c r="N91" s="139"/>
      <c r="O91" s="139"/>
      <c r="V91" s="139"/>
      <c r="W91" s="139"/>
      <c r="AD91" s="139"/>
      <c r="AE91" s="139"/>
      <c r="AL91" s="139"/>
      <c r="AM91" s="139"/>
      <c r="AT91" s="139"/>
      <c r="AU91" s="139"/>
    </row>
    <row r="92" spans="6:47" customFormat="1" ht="15" customHeight="1" x14ac:dyDescent="0.25">
      <c r="F92" s="139"/>
      <c r="G92" s="139"/>
      <c r="N92" s="139"/>
      <c r="O92" s="139"/>
      <c r="V92" s="139"/>
      <c r="W92" s="139"/>
      <c r="AD92" s="139"/>
      <c r="AE92" s="139"/>
      <c r="AL92" s="139"/>
      <c r="AM92" s="139"/>
      <c r="AT92" s="139"/>
      <c r="AU92" s="139"/>
    </row>
    <row r="93" spans="6:47" customFormat="1" ht="15" customHeight="1" x14ac:dyDescent="0.25">
      <c r="F93" s="139"/>
      <c r="G93" s="139"/>
      <c r="N93" s="139"/>
      <c r="O93" s="139"/>
      <c r="V93" s="139"/>
      <c r="W93" s="139"/>
      <c r="AD93" s="139"/>
      <c r="AE93" s="139"/>
      <c r="AL93" s="139"/>
      <c r="AM93" s="139"/>
      <c r="AT93" s="139"/>
      <c r="AU93" s="139"/>
    </row>
    <row r="94" spans="6:47" customFormat="1" ht="15" customHeight="1" x14ac:dyDescent="0.25">
      <c r="F94" s="139"/>
      <c r="G94" s="139"/>
      <c r="N94" s="139"/>
      <c r="O94" s="139"/>
      <c r="V94" s="139"/>
      <c r="W94" s="139"/>
      <c r="AD94" s="139"/>
      <c r="AE94" s="139"/>
      <c r="AL94" s="139"/>
      <c r="AM94" s="139"/>
      <c r="AT94" s="139"/>
      <c r="AU94" s="139"/>
    </row>
    <row r="95" spans="6:47" customFormat="1" ht="21" customHeight="1" x14ac:dyDescent="0.25">
      <c r="F95" s="139"/>
      <c r="G95" s="139"/>
      <c r="N95" s="139"/>
      <c r="O95" s="139"/>
      <c r="V95" s="139"/>
      <c r="W95" s="139"/>
      <c r="AD95" s="139"/>
      <c r="AE95" s="139"/>
      <c r="AL95" s="139"/>
      <c r="AM95" s="139"/>
      <c r="AT95" s="139"/>
      <c r="AU95" s="139"/>
    </row>
    <row r="96" spans="6:47" customFormat="1" ht="13.2" x14ac:dyDescent="0.25">
      <c r="F96" s="139"/>
      <c r="G96" s="139"/>
      <c r="N96" s="139"/>
      <c r="O96" s="139"/>
      <c r="V96" s="139"/>
      <c r="W96" s="139"/>
      <c r="AD96" s="139"/>
      <c r="AE96" s="139"/>
      <c r="AL96" s="139"/>
      <c r="AM96" s="139"/>
      <c r="AT96" s="139"/>
      <c r="AU96" s="139"/>
    </row>
    <row r="97" spans="6:47" customFormat="1" ht="13.2" x14ac:dyDescent="0.25">
      <c r="F97" s="139"/>
      <c r="G97" s="139"/>
      <c r="N97" s="139"/>
      <c r="O97" s="139"/>
      <c r="V97" s="139"/>
      <c r="W97" s="139"/>
      <c r="AD97" s="139"/>
      <c r="AE97" s="139"/>
      <c r="AL97" s="139"/>
      <c r="AM97" s="139"/>
      <c r="AT97" s="139"/>
      <c r="AU97" s="139"/>
    </row>
    <row r="98" spans="6:47" customFormat="1" ht="13.2" x14ac:dyDescent="0.25">
      <c r="F98" s="139"/>
      <c r="G98" s="139"/>
      <c r="N98" s="139"/>
      <c r="O98" s="139"/>
      <c r="V98" s="139"/>
      <c r="W98" s="139"/>
      <c r="AD98" s="139"/>
      <c r="AE98" s="139"/>
      <c r="AL98" s="139"/>
      <c r="AM98" s="139"/>
      <c r="AT98" s="139"/>
      <c r="AU98" s="139"/>
    </row>
    <row r="99" spans="6:47" customFormat="1" ht="13.2" x14ac:dyDescent="0.25">
      <c r="F99" s="139"/>
      <c r="G99" s="139"/>
      <c r="N99" s="139"/>
      <c r="O99" s="139"/>
      <c r="V99" s="139"/>
      <c r="W99" s="139"/>
      <c r="AD99" s="139"/>
      <c r="AE99" s="139"/>
      <c r="AL99" s="139"/>
      <c r="AM99" s="139"/>
      <c r="AT99" s="139"/>
      <c r="AU99" s="139"/>
    </row>
    <row r="100" spans="6:47" customFormat="1" ht="13.2" x14ac:dyDescent="0.25">
      <c r="F100" s="139"/>
      <c r="G100" s="139"/>
      <c r="N100" s="139"/>
      <c r="O100" s="139"/>
      <c r="V100" s="139"/>
      <c r="W100" s="139"/>
      <c r="AD100" s="139"/>
      <c r="AE100" s="139"/>
      <c r="AL100" s="139"/>
      <c r="AM100" s="139"/>
      <c r="AT100" s="139"/>
      <c r="AU100" s="139"/>
    </row>
    <row r="101" spans="6:47" customFormat="1" ht="13.2" x14ac:dyDescent="0.25">
      <c r="F101" s="139"/>
      <c r="G101" s="139"/>
      <c r="N101" s="139"/>
      <c r="O101" s="139"/>
      <c r="V101" s="139"/>
      <c r="W101" s="139"/>
      <c r="AD101" s="139"/>
      <c r="AE101" s="139"/>
      <c r="AL101" s="139"/>
      <c r="AM101" s="139"/>
      <c r="AT101" s="139"/>
      <c r="AU101" s="139"/>
    </row>
    <row r="102" spans="6:47" customFormat="1" ht="13.2" x14ac:dyDescent="0.25">
      <c r="F102" s="139"/>
      <c r="G102" s="139"/>
      <c r="N102" s="139"/>
      <c r="O102" s="139"/>
      <c r="V102" s="139"/>
      <c r="W102" s="139"/>
      <c r="AD102" s="139"/>
      <c r="AE102" s="139"/>
      <c r="AL102" s="139"/>
      <c r="AM102" s="139"/>
      <c r="AT102" s="139"/>
      <c r="AU102" s="139"/>
    </row>
    <row r="103" spans="6:47" customFormat="1" ht="13.2" x14ac:dyDescent="0.25">
      <c r="F103" s="139"/>
      <c r="G103" s="139"/>
      <c r="N103" s="139"/>
      <c r="O103" s="139"/>
      <c r="V103" s="139"/>
      <c r="W103" s="139"/>
      <c r="AD103" s="139"/>
      <c r="AE103" s="139"/>
      <c r="AL103" s="139"/>
      <c r="AM103" s="139"/>
      <c r="AT103" s="139"/>
      <c r="AU103" s="139"/>
    </row>
    <row r="104" spans="6:47" customFormat="1" ht="13.2" x14ac:dyDescent="0.25">
      <c r="F104" s="139"/>
      <c r="G104" s="139"/>
      <c r="N104" s="139"/>
      <c r="O104" s="139"/>
      <c r="V104" s="139"/>
      <c r="W104" s="139"/>
      <c r="AD104" s="139"/>
      <c r="AE104" s="139"/>
      <c r="AL104" s="139"/>
      <c r="AM104" s="139"/>
      <c r="AT104" s="139"/>
      <c r="AU104" s="139"/>
    </row>
    <row r="105" spans="6:47" customFormat="1" ht="13.2" x14ac:dyDescent="0.25">
      <c r="F105" s="139"/>
      <c r="G105" s="139"/>
      <c r="N105" s="139"/>
      <c r="O105" s="139"/>
      <c r="V105" s="139"/>
      <c r="W105" s="139"/>
      <c r="AD105" s="139"/>
      <c r="AE105" s="139"/>
      <c r="AL105" s="139"/>
      <c r="AM105" s="139"/>
      <c r="AT105" s="139"/>
      <c r="AU105" s="139"/>
    </row>
    <row r="106" spans="6:47" customFormat="1" ht="13.2" x14ac:dyDescent="0.25">
      <c r="F106" s="139"/>
      <c r="G106" s="139"/>
      <c r="N106" s="139"/>
      <c r="O106" s="139"/>
      <c r="V106" s="139"/>
      <c r="W106" s="139"/>
      <c r="AD106" s="139"/>
      <c r="AE106" s="139"/>
      <c r="AL106" s="139"/>
      <c r="AM106" s="139"/>
      <c r="AT106" s="139"/>
      <c r="AU106" s="139"/>
    </row>
    <row r="107" spans="6:47" customFormat="1" ht="13.2" x14ac:dyDescent="0.25">
      <c r="F107" s="139"/>
      <c r="G107" s="139"/>
      <c r="N107" s="139"/>
      <c r="O107" s="139"/>
      <c r="V107" s="139"/>
      <c r="W107" s="139"/>
      <c r="AD107" s="139"/>
      <c r="AE107" s="139"/>
      <c r="AL107" s="139"/>
      <c r="AM107" s="139"/>
      <c r="AT107" s="139"/>
      <c r="AU107" s="139"/>
    </row>
    <row r="108" spans="6:47" customFormat="1" ht="13.2" x14ac:dyDescent="0.25">
      <c r="F108" s="139"/>
      <c r="G108" s="139"/>
      <c r="N108" s="139"/>
      <c r="O108" s="139"/>
      <c r="V108" s="139"/>
      <c r="W108" s="139"/>
      <c r="AD108" s="139"/>
      <c r="AE108" s="139"/>
      <c r="AL108" s="139"/>
      <c r="AM108" s="139"/>
      <c r="AT108" s="139"/>
      <c r="AU108" s="139"/>
    </row>
    <row r="109" spans="6:47" customFormat="1" ht="13.2" x14ac:dyDescent="0.25">
      <c r="F109" s="139"/>
      <c r="G109" s="139"/>
      <c r="N109" s="139"/>
      <c r="O109" s="139"/>
      <c r="V109" s="139"/>
      <c r="W109" s="139"/>
      <c r="AD109" s="139"/>
      <c r="AE109" s="139"/>
      <c r="AL109" s="139"/>
      <c r="AM109" s="139"/>
      <c r="AT109" s="139"/>
      <c r="AU109" s="139"/>
    </row>
    <row r="110" spans="6:47" customFormat="1" ht="13.2" x14ac:dyDescent="0.25">
      <c r="F110" s="139"/>
      <c r="G110" s="139"/>
      <c r="N110" s="139"/>
      <c r="O110" s="139"/>
      <c r="V110" s="139"/>
      <c r="W110" s="139"/>
      <c r="AD110" s="139"/>
      <c r="AE110" s="139"/>
      <c r="AL110" s="139"/>
      <c r="AM110" s="139"/>
      <c r="AT110" s="139"/>
      <c r="AU110" s="139"/>
    </row>
    <row r="111" spans="6:47" customFormat="1" ht="13.2" x14ac:dyDescent="0.25">
      <c r="F111" s="139"/>
      <c r="G111" s="139"/>
      <c r="N111" s="139"/>
      <c r="O111" s="139"/>
      <c r="V111" s="139"/>
      <c r="W111" s="139"/>
      <c r="AD111" s="139"/>
      <c r="AE111" s="139"/>
      <c r="AL111" s="139"/>
      <c r="AM111" s="139"/>
      <c r="AT111" s="139"/>
      <c r="AU111" s="139"/>
    </row>
    <row r="112" spans="6:47" customFormat="1" ht="13.2" x14ac:dyDescent="0.25">
      <c r="F112" s="139"/>
      <c r="G112" s="139"/>
      <c r="N112" s="139"/>
      <c r="O112" s="139"/>
      <c r="V112" s="139"/>
      <c r="W112" s="139"/>
      <c r="AD112" s="139"/>
      <c r="AE112" s="139"/>
      <c r="AL112" s="139"/>
      <c r="AM112" s="139"/>
      <c r="AT112" s="139"/>
      <c r="AU112" s="139"/>
    </row>
    <row r="113" spans="6:47" customFormat="1" ht="13.2" x14ac:dyDescent="0.25">
      <c r="F113" s="139"/>
      <c r="G113" s="139"/>
      <c r="N113" s="139"/>
      <c r="O113" s="139"/>
      <c r="V113" s="139"/>
      <c r="W113" s="139"/>
      <c r="AD113" s="139"/>
      <c r="AE113" s="139"/>
      <c r="AL113" s="139"/>
      <c r="AM113" s="139"/>
      <c r="AT113" s="139"/>
      <c r="AU113" s="139"/>
    </row>
    <row r="114" spans="6:47" customFormat="1" ht="13.2" x14ac:dyDescent="0.25">
      <c r="F114" s="139"/>
      <c r="G114" s="139"/>
      <c r="N114" s="139"/>
      <c r="O114" s="139"/>
      <c r="V114" s="139"/>
      <c r="W114" s="139"/>
      <c r="AD114" s="139"/>
      <c r="AE114" s="139"/>
      <c r="AL114" s="139"/>
      <c r="AM114" s="139"/>
      <c r="AT114" s="139"/>
      <c r="AU114" s="139"/>
    </row>
    <row r="115" spans="6:47" customFormat="1" ht="13.2" x14ac:dyDescent="0.25">
      <c r="F115" s="139"/>
      <c r="G115" s="139"/>
      <c r="N115" s="139"/>
      <c r="O115" s="139"/>
      <c r="V115" s="139"/>
      <c r="W115" s="139"/>
      <c r="AD115" s="139"/>
      <c r="AE115" s="139"/>
      <c r="AL115" s="139"/>
      <c r="AM115" s="139"/>
      <c r="AT115" s="139"/>
      <c r="AU115" s="139"/>
    </row>
    <row r="116" spans="6:47" customFormat="1" ht="13.2" x14ac:dyDescent="0.25">
      <c r="F116" s="139"/>
      <c r="G116" s="139"/>
      <c r="N116" s="139"/>
      <c r="O116" s="139"/>
      <c r="V116" s="139"/>
      <c r="W116" s="139"/>
      <c r="AD116" s="139"/>
      <c r="AE116" s="139"/>
      <c r="AL116" s="139"/>
      <c r="AM116" s="139"/>
      <c r="AT116" s="139"/>
      <c r="AU116" s="139"/>
    </row>
    <row r="117" spans="6:47" customFormat="1" ht="13.2" x14ac:dyDescent="0.25">
      <c r="F117" s="139"/>
      <c r="G117" s="139"/>
      <c r="N117" s="139"/>
      <c r="O117" s="139"/>
      <c r="V117" s="139"/>
      <c r="W117" s="139"/>
      <c r="AD117" s="139"/>
      <c r="AE117" s="139"/>
      <c r="AL117" s="139"/>
      <c r="AM117" s="139"/>
      <c r="AT117" s="139"/>
      <c r="AU117" s="139"/>
    </row>
    <row r="118" spans="6:47" customFormat="1" ht="13.2" x14ac:dyDescent="0.25">
      <c r="F118" s="139"/>
      <c r="G118" s="139"/>
      <c r="N118" s="139"/>
      <c r="O118" s="139"/>
      <c r="V118" s="139"/>
      <c r="W118" s="139"/>
      <c r="AD118" s="139"/>
      <c r="AE118" s="139"/>
      <c r="AL118" s="139"/>
      <c r="AM118" s="139"/>
      <c r="AT118" s="139"/>
      <c r="AU118" s="139"/>
    </row>
    <row r="119" spans="6:47" customFormat="1" ht="13.2" x14ac:dyDescent="0.25">
      <c r="F119" s="139"/>
      <c r="G119" s="139"/>
      <c r="N119" s="139"/>
      <c r="O119" s="139"/>
      <c r="V119" s="139"/>
      <c r="W119" s="139"/>
      <c r="AD119" s="139"/>
      <c r="AE119" s="139"/>
      <c r="AL119" s="139"/>
      <c r="AM119" s="139"/>
      <c r="AT119" s="139"/>
      <c r="AU119" s="139"/>
    </row>
    <row r="120" spans="6:47" customFormat="1" ht="13.2" x14ac:dyDescent="0.25">
      <c r="F120" s="139"/>
      <c r="G120" s="139"/>
      <c r="N120" s="139"/>
      <c r="O120" s="139"/>
      <c r="V120" s="139"/>
      <c r="W120" s="139"/>
      <c r="AD120" s="139"/>
      <c r="AE120" s="139"/>
      <c r="AL120" s="139"/>
      <c r="AM120" s="139"/>
      <c r="AT120" s="139"/>
      <c r="AU120" s="139"/>
    </row>
    <row r="121" spans="6:47" customFormat="1" ht="13.2" x14ac:dyDescent="0.25">
      <c r="F121" s="139"/>
      <c r="G121" s="139"/>
      <c r="N121" s="139"/>
      <c r="O121" s="139"/>
      <c r="V121" s="139"/>
      <c r="W121" s="139"/>
      <c r="AD121" s="139"/>
      <c r="AE121" s="139"/>
      <c r="AL121" s="139"/>
      <c r="AM121" s="139"/>
      <c r="AT121" s="139"/>
      <c r="AU121" s="139"/>
    </row>
    <row r="122" spans="6:47" customFormat="1" ht="13.2" x14ac:dyDescent="0.25">
      <c r="F122" s="139"/>
      <c r="G122" s="139"/>
      <c r="N122" s="139"/>
      <c r="O122" s="139"/>
      <c r="V122" s="139"/>
      <c r="W122" s="139"/>
      <c r="AD122" s="139"/>
      <c r="AE122" s="139"/>
      <c r="AL122" s="139"/>
      <c r="AM122" s="139"/>
      <c r="AT122" s="139"/>
      <c r="AU122" s="139"/>
    </row>
    <row r="123" spans="6:47" customFormat="1" ht="13.2" x14ac:dyDescent="0.25">
      <c r="F123" s="139"/>
      <c r="G123" s="139"/>
      <c r="N123" s="139"/>
      <c r="O123" s="139"/>
      <c r="V123" s="139"/>
      <c r="W123" s="139"/>
      <c r="AD123" s="139"/>
      <c r="AE123" s="139"/>
      <c r="AL123" s="139"/>
      <c r="AM123" s="139"/>
      <c r="AT123" s="139"/>
      <c r="AU123" s="139"/>
    </row>
    <row r="124" spans="6:47" customFormat="1" ht="13.2" x14ac:dyDescent="0.25">
      <c r="F124" s="139"/>
      <c r="G124" s="139"/>
      <c r="N124" s="139"/>
      <c r="O124" s="139"/>
      <c r="V124" s="139"/>
      <c r="W124" s="139"/>
      <c r="AD124" s="139"/>
      <c r="AE124" s="139"/>
      <c r="AL124" s="139"/>
      <c r="AM124" s="139"/>
      <c r="AT124" s="139"/>
      <c r="AU124" s="139"/>
    </row>
    <row r="125" spans="6:47" customFormat="1" ht="13.2" x14ac:dyDescent="0.25">
      <c r="F125" s="139"/>
      <c r="G125" s="139"/>
      <c r="N125" s="139"/>
      <c r="O125" s="139"/>
      <c r="V125" s="139"/>
      <c r="W125" s="139"/>
      <c r="AD125" s="139"/>
      <c r="AE125" s="139"/>
      <c r="AL125" s="139"/>
      <c r="AM125" s="139"/>
      <c r="AT125" s="139"/>
      <c r="AU125" s="139"/>
    </row>
    <row r="126" spans="6:47" customFormat="1" ht="13.2" x14ac:dyDescent="0.25">
      <c r="F126" s="139"/>
      <c r="G126" s="139"/>
      <c r="N126" s="139"/>
      <c r="O126" s="139"/>
      <c r="V126" s="139"/>
      <c r="W126" s="139"/>
      <c r="AD126" s="139"/>
      <c r="AE126" s="139"/>
      <c r="AL126" s="139"/>
      <c r="AM126" s="139"/>
      <c r="AT126" s="139"/>
      <c r="AU126" s="139"/>
    </row>
    <row r="127" spans="6:47" customFormat="1" ht="13.2" x14ac:dyDescent="0.25">
      <c r="F127" s="139"/>
      <c r="G127" s="139"/>
      <c r="N127" s="139"/>
      <c r="O127" s="139"/>
      <c r="V127" s="139"/>
      <c r="W127" s="139"/>
      <c r="AD127" s="139"/>
      <c r="AE127" s="139"/>
      <c r="AL127" s="139"/>
      <c r="AM127" s="139"/>
      <c r="AT127" s="139"/>
      <c r="AU127" s="139"/>
    </row>
    <row r="128" spans="6:47" customFormat="1" ht="13.2" x14ac:dyDescent="0.25">
      <c r="F128" s="139"/>
      <c r="G128" s="139"/>
      <c r="N128" s="139"/>
      <c r="O128" s="139"/>
      <c r="V128" s="139"/>
      <c r="W128" s="139"/>
      <c r="AD128" s="139"/>
      <c r="AE128" s="139"/>
      <c r="AL128" s="139"/>
      <c r="AM128" s="139"/>
      <c r="AT128" s="139"/>
      <c r="AU128" s="139"/>
    </row>
    <row r="129" spans="6:47" customFormat="1" ht="13.2" x14ac:dyDescent="0.25">
      <c r="F129" s="139"/>
      <c r="G129" s="139"/>
      <c r="N129" s="139"/>
      <c r="O129" s="139"/>
      <c r="V129" s="139"/>
      <c r="W129" s="139"/>
      <c r="AD129" s="139"/>
      <c r="AE129" s="139"/>
      <c r="AL129" s="139"/>
      <c r="AM129" s="139"/>
      <c r="AT129" s="139"/>
      <c r="AU129" s="139"/>
    </row>
    <row r="130" spans="6:47" customFormat="1" ht="13.2" x14ac:dyDescent="0.25">
      <c r="F130" s="139"/>
      <c r="G130" s="139"/>
      <c r="N130" s="139"/>
      <c r="O130" s="139"/>
      <c r="V130" s="139"/>
      <c r="W130" s="139"/>
      <c r="AD130" s="139"/>
      <c r="AE130" s="139"/>
      <c r="AL130" s="139"/>
      <c r="AM130" s="139"/>
      <c r="AT130" s="139"/>
      <c r="AU130" s="139"/>
    </row>
    <row r="131" spans="6:47" customFormat="1" ht="13.2" x14ac:dyDescent="0.25">
      <c r="F131" s="139"/>
      <c r="G131" s="139"/>
      <c r="N131" s="139"/>
      <c r="O131" s="139"/>
      <c r="V131" s="139"/>
      <c r="W131" s="139"/>
      <c r="AD131" s="139"/>
      <c r="AE131" s="139"/>
      <c r="AL131" s="139"/>
      <c r="AM131" s="139"/>
      <c r="AT131" s="139"/>
      <c r="AU131" s="139"/>
    </row>
    <row r="132" spans="6:47" customFormat="1" ht="13.2" x14ac:dyDescent="0.25">
      <c r="F132" s="139"/>
      <c r="G132" s="139"/>
      <c r="N132" s="139"/>
      <c r="O132" s="139"/>
      <c r="V132" s="139"/>
      <c r="W132" s="139"/>
      <c r="AD132" s="139"/>
      <c r="AE132" s="139"/>
      <c r="AL132" s="139"/>
      <c r="AM132" s="139"/>
      <c r="AT132" s="139"/>
      <c r="AU132" s="139"/>
    </row>
    <row r="133" spans="6:47" customFormat="1" ht="13.2" x14ac:dyDescent="0.25">
      <c r="F133" s="139"/>
      <c r="G133" s="139"/>
      <c r="N133" s="139"/>
      <c r="O133" s="139"/>
      <c r="V133" s="139"/>
      <c r="W133" s="139"/>
      <c r="AD133" s="139"/>
      <c r="AE133" s="139"/>
      <c r="AL133" s="139"/>
      <c r="AM133" s="139"/>
      <c r="AT133" s="139"/>
      <c r="AU133" s="139"/>
    </row>
    <row r="134" spans="6:47" customFormat="1" ht="13.2" x14ac:dyDescent="0.25">
      <c r="F134" s="139"/>
      <c r="G134" s="139"/>
      <c r="N134" s="139"/>
      <c r="O134" s="139"/>
      <c r="V134" s="139"/>
      <c r="W134" s="139"/>
      <c r="AD134" s="139"/>
      <c r="AE134" s="139"/>
      <c r="AL134" s="139"/>
      <c r="AM134" s="139"/>
      <c r="AT134" s="139"/>
      <c r="AU134" s="139"/>
    </row>
    <row r="135" spans="6:47" customFormat="1" ht="13.2" x14ac:dyDescent="0.25">
      <c r="F135" s="139"/>
      <c r="G135" s="139"/>
      <c r="N135" s="139"/>
      <c r="O135" s="139"/>
      <c r="V135" s="139"/>
      <c r="W135" s="139"/>
      <c r="AD135" s="139"/>
      <c r="AE135" s="139"/>
      <c r="AL135" s="139"/>
      <c r="AM135" s="139"/>
      <c r="AT135" s="139"/>
      <c r="AU135" s="139"/>
    </row>
    <row r="136" spans="6:47" customFormat="1" ht="13.2" x14ac:dyDescent="0.25">
      <c r="F136" s="139"/>
      <c r="G136" s="139"/>
      <c r="N136" s="139"/>
      <c r="O136" s="139"/>
      <c r="V136" s="139"/>
      <c r="W136" s="139"/>
      <c r="AD136" s="139"/>
      <c r="AE136" s="139"/>
      <c r="AL136" s="139"/>
      <c r="AM136" s="139"/>
      <c r="AT136" s="139"/>
      <c r="AU136" s="139"/>
    </row>
    <row r="137" spans="6:47" customFormat="1" ht="13.2" x14ac:dyDescent="0.25">
      <c r="F137" s="139"/>
      <c r="G137" s="139"/>
      <c r="N137" s="139"/>
      <c r="O137" s="139"/>
      <c r="V137" s="139"/>
      <c r="W137" s="139"/>
      <c r="AD137" s="139"/>
      <c r="AE137" s="139"/>
      <c r="AL137" s="139"/>
      <c r="AM137" s="139"/>
      <c r="AT137" s="139"/>
      <c r="AU137" s="139"/>
    </row>
    <row r="138" spans="6:47" customFormat="1" ht="13.2" x14ac:dyDescent="0.25">
      <c r="F138" s="139"/>
      <c r="G138" s="139"/>
      <c r="N138" s="139"/>
      <c r="O138" s="139"/>
      <c r="V138" s="139"/>
      <c r="W138" s="139"/>
      <c r="AD138" s="139"/>
      <c r="AE138" s="139"/>
      <c r="AL138" s="139"/>
      <c r="AM138" s="139"/>
      <c r="AT138" s="139"/>
      <c r="AU138" s="139"/>
    </row>
    <row r="139" spans="6:47" customFormat="1" ht="13.2" x14ac:dyDescent="0.25">
      <c r="F139" s="139"/>
      <c r="G139" s="139"/>
      <c r="N139" s="139"/>
      <c r="O139" s="139"/>
      <c r="V139" s="139"/>
      <c r="W139" s="139"/>
      <c r="AD139" s="139"/>
      <c r="AE139" s="139"/>
      <c r="AL139" s="139"/>
      <c r="AM139" s="139"/>
      <c r="AT139" s="139"/>
      <c r="AU139" s="139"/>
    </row>
    <row r="140" spans="6:47" customFormat="1" ht="13.2" x14ac:dyDescent="0.25">
      <c r="F140" s="139"/>
      <c r="G140" s="139"/>
      <c r="N140" s="139"/>
      <c r="O140" s="139"/>
      <c r="V140" s="139"/>
      <c r="W140" s="139"/>
      <c r="AD140" s="139"/>
      <c r="AE140" s="139"/>
      <c r="AL140" s="139"/>
      <c r="AM140" s="139"/>
      <c r="AT140" s="139"/>
      <c r="AU140" s="139"/>
    </row>
    <row r="141" spans="6:47" customFormat="1" ht="13.2" x14ac:dyDescent="0.25">
      <c r="F141" s="139"/>
      <c r="G141" s="139"/>
      <c r="N141" s="139"/>
      <c r="O141" s="139"/>
      <c r="V141" s="139"/>
      <c r="W141" s="139"/>
      <c r="AD141" s="139"/>
      <c r="AE141" s="139"/>
      <c r="AL141" s="139"/>
      <c r="AM141" s="139"/>
      <c r="AT141" s="139"/>
      <c r="AU141" s="139"/>
    </row>
    <row r="142" spans="6:47" customFormat="1" ht="13.2" x14ac:dyDescent="0.25">
      <c r="F142" s="139"/>
      <c r="G142" s="139"/>
      <c r="N142" s="139"/>
      <c r="O142" s="139"/>
      <c r="V142" s="139"/>
      <c r="W142" s="139"/>
      <c r="AD142" s="139"/>
      <c r="AE142" s="139"/>
      <c r="AL142" s="139"/>
      <c r="AM142" s="139"/>
      <c r="AT142" s="139"/>
      <c r="AU142" s="139"/>
    </row>
    <row r="143" spans="6:47" customFormat="1" ht="13.2" x14ac:dyDescent="0.25">
      <c r="F143" s="139"/>
      <c r="G143" s="139"/>
      <c r="N143" s="139"/>
      <c r="O143" s="139"/>
      <c r="V143" s="139"/>
      <c r="W143" s="139"/>
      <c r="AD143" s="139"/>
      <c r="AE143" s="139"/>
      <c r="AL143" s="139"/>
      <c r="AM143" s="139"/>
      <c r="AT143" s="139"/>
      <c r="AU143" s="139"/>
    </row>
    <row r="144" spans="6:47" customFormat="1" ht="13.2" x14ac:dyDescent="0.25">
      <c r="F144" s="139"/>
      <c r="G144" s="139"/>
      <c r="N144" s="139"/>
      <c r="O144" s="139"/>
      <c r="V144" s="139"/>
      <c r="W144" s="139"/>
      <c r="AD144" s="139"/>
      <c r="AE144" s="139"/>
      <c r="AL144" s="139"/>
      <c r="AM144" s="139"/>
      <c r="AT144" s="139"/>
      <c r="AU144" s="139"/>
    </row>
    <row r="145" spans="6:47" customFormat="1" ht="13.2" x14ac:dyDescent="0.25">
      <c r="F145" s="139"/>
      <c r="G145" s="139"/>
      <c r="N145" s="139"/>
      <c r="O145" s="139"/>
      <c r="V145" s="139"/>
      <c r="W145" s="139"/>
      <c r="AD145" s="139"/>
      <c r="AE145" s="139"/>
      <c r="AL145" s="139"/>
      <c r="AM145" s="139"/>
      <c r="AT145" s="139"/>
      <c r="AU145" s="139"/>
    </row>
    <row r="146" spans="6:47" customFormat="1" ht="13.2" x14ac:dyDescent="0.25">
      <c r="F146" s="139"/>
      <c r="G146" s="139"/>
      <c r="N146" s="139"/>
      <c r="O146" s="139"/>
      <c r="V146" s="139"/>
      <c r="W146" s="139"/>
      <c r="AD146" s="139"/>
      <c r="AE146" s="139"/>
      <c r="AL146" s="139"/>
      <c r="AM146" s="139"/>
      <c r="AT146" s="139"/>
      <c r="AU146" s="139"/>
    </row>
    <row r="147" spans="6:47" customFormat="1" ht="13.2" x14ac:dyDescent="0.25">
      <c r="F147" s="139"/>
      <c r="G147" s="139"/>
      <c r="N147" s="139"/>
      <c r="O147" s="139"/>
      <c r="V147" s="139"/>
      <c r="W147" s="139"/>
      <c r="AD147" s="139"/>
      <c r="AE147" s="139"/>
      <c r="AL147" s="139"/>
      <c r="AM147" s="139"/>
      <c r="AT147" s="139"/>
      <c r="AU147" s="139"/>
    </row>
    <row r="148" spans="6:47" customFormat="1" ht="13.2" x14ac:dyDescent="0.25">
      <c r="F148" s="139"/>
      <c r="G148" s="139"/>
      <c r="N148" s="139"/>
      <c r="O148" s="139"/>
      <c r="V148" s="139"/>
      <c r="W148" s="139"/>
      <c r="AD148" s="139"/>
      <c r="AE148" s="139"/>
      <c r="AL148" s="139"/>
      <c r="AM148" s="139"/>
      <c r="AT148" s="139"/>
      <c r="AU148" s="139"/>
    </row>
    <row r="149" spans="6:47" customFormat="1" ht="13.2" x14ac:dyDescent="0.25">
      <c r="F149" s="139"/>
      <c r="G149" s="139"/>
      <c r="N149" s="139"/>
      <c r="O149" s="139"/>
      <c r="V149" s="139"/>
      <c r="W149" s="139"/>
      <c r="AD149" s="139"/>
      <c r="AE149" s="139"/>
      <c r="AL149" s="139"/>
      <c r="AM149" s="139"/>
      <c r="AT149" s="139"/>
      <c r="AU149" s="139"/>
    </row>
    <row r="150" spans="6:47" customFormat="1" ht="13.2" x14ac:dyDescent="0.25">
      <c r="F150" s="139"/>
      <c r="G150" s="139"/>
      <c r="N150" s="139"/>
      <c r="O150" s="139"/>
      <c r="V150" s="139"/>
      <c r="W150" s="139"/>
      <c r="AD150" s="139"/>
      <c r="AE150" s="139"/>
      <c r="AL150" s="139"/>
      <c r="AM150" s="139"/>
      <c r="AT150" s="139"/>
      <c r="AU150" s="139"/>
    </row>
    <row r="151" spans="6:47" customFormat="1" ht="13.2" x14ac:dyDescent="0.25">
      <c r="F151" s="139"/>
      <c r="G151" s="139"/>
      <c r="N151" s="139"/>
      <c r="O151" s="139"/>
      <c r="V151" s="139"/>
      <c r="W151" s="139"/>
      <c r="AD151" s="139"/>
      <c r="AE151" s="139"/>
      <c r="AL151" s="139"/>
      <c r="AM151" s="139"/>
      <c r="AT151" s="139"/>
      <c r="AU151" s="139"/>
    </row>
    <row r="152" spans="6:47" customFormat="1" ht="13.2" x14ac:dyDescent="0.25">
      <c r="F152" s="139"/>
      <c r="G152" s="139"/>
      <c r="N152" s="139"/>
      <c r="O152" s="139"/>
      <c r="V152" s="139"/>
      <c r="W152" s="139"/>
      <c r="AD152" s="139"/>
      <c r="AE152" s="139"/>
      <c r="AL152" s="139"/>
      <c r="AM152" s="139"/>
      <c r="AT152" s="139"/>
      <c r="AU152" s="139"/>
    </row>
    <row r="153" spans="6:47" customFormat="1" ht="13.2" x14ac:dyDescent="0.25">
      <c r="F153" s="139"/>
      <c r="G153" s="139"/>
      <c r="N153" s="139"/>
      <c r="O153" s="139"/>
      <c r="V153" s="139"/>
      <c r="W153" s="139"/>
      <c r="AD153" s="139"/>
      <c r="AE153" s="139"/>
      <c r="AL153" s="139"/>
      <c r="AM153" s="139"/>
      <c r="AT153" s="139"/>
      <c r="AU153" s="139"/>
    </row>
    <row r="154" spans="6:47" customFormat="1" ht="13.2" x14ac:dyDescent="0.25">
      <c r="F154" s="139"/>
      <c r="G154" s="139"/>
      <c r="N154" s="139"/>
      <c r="O154" s="139"/>
      <c r="V154" s="139"/>
      <c r="W154" s="139"/>
      <c r="AD154" s="139"/>
      <c r="AE154" s="139"/>
      <c r="AL154" s="139"/>
      <c r="AM154" s="139"/>
      <c r="AT154" s="139"/>
      <c r="AU154" s="139"/>
    </row>
    <row r="155" spans="6:47" customFormat="1" ht="13.2" x14ac:dyDescent="0.25">
      <c r="F155" s="139"/>
      <c r="G155" s="139"/>
      <c r="N155" s="139"/>
      <c r="O155" s="139"/>
      <c r="V155" s="139"/>
      <c r="W155" s="139"/>
      <c r="AD155" s="139"/>
      <c r="AE155" s="139"/>
      <c r="AL155" s="139"/>
      <c r="AM155" s="139"/>
      <c r="AT155" s="139"/>
      <c r="AU155" s="139"/>
    </row>
    <row r="156" spans="6:47" customFormat="1" ht="13.2" x14ac:dyDescent="0.25">
      <c r="F156" s="139"/>
      <c r="G156" s="139"/>
      <c r="N156" s="139"/>
      <c r="O156" s="139"/>
      <c r="V156" s="139"/>
      <c r="W156" s="139"/>
      <c r="AD156" s="139"/>
      <c r="AE156" s="139"/>
      <c r="AL156" s="139"/>
      <c r="AM156" s="139"/>
      <c r="AT156" s="139"/>
      <c r="AU156" s="139"/>
    </row>
    <row r="157" spans="6:47" customFormat="1" ht="13.2" x14ac:dyDescent="0.25">
      <c r="F157" s="139"/>
      <c r="G157" s="139"/>
      <c r="N157" s="139"/>
      <c r="O157" s="139"/>
      <c r="V157" s="139"/>
      <c r="W157" s="139"/>
      <c r="AD157" s="139"/>
      <c r="AE157" s="139"/>
      <c r="AL157" s="139"/>
      <c r="AM157" s="139"/>
      <c r="AT157" s="139"/>
      <c r="AU157" s="139"/>
    </row>
    <row r="158" spans="6:47" customFormat="1" ht="13.2" x14ac:dyDescent="0.25">
      <c r="F158" s="139"/>
      <c r="G158" s="139"/>
      <c r="N158" s="139"/>
      <c r="O158" s="139"/>
      <c r="V158" s="139"/>
      <c r="W158" s="139"/>
      <c r="AD158" s="139"/>
      <c r="AE158" s="139"/>
      <c r="AL158" s="139"/>
      <c r="AM158" s="139"/>
      <c r="AT158" s="139"/>
      <c r="AU158" s="139"/>
    </row>
    <row r="159" spans="6:47" customFormat="1" ht="13.2" x14ac:dyDescent="0.25">
      <c r="F159" s="139"/>
      <c r="G159" s="139"/>
      <c r="N159" s="139"/>
      <c r="O159" s="139"/>
      <c r="V159" s="139"/>
      <c r="W159" s="139"/>
      <c r="AD159" s="139"/>
      <c r="AE159" s="139"/>
      <c r="AL159" s="139"/>
      <c r="AM159" s="139"/>
      <c r="AT159" s="139"/>
      <c r="AU159" s="139"/>
    </row>
    <row r="160" spans="6:47" customFormat="1" ht="13.2" x14ac:dyDescent="0.25">
      <c r="F160" s="139"/>
      <c r="G160" s="139"/>
      <c r="N160" s="139"/>
      <c r="O160" s="139"/>
      <c r="V160" s="139"/>
      <c r="W160" s="139"/>
      <c r="AD160" s="139"/>
      <c r="AE160" s="139"/>
      <c r="AL160" s="139"/>
      <c r="AM160" s="139"/>
      <c r="AT160" s="139"/>
      <c r="AU160" s="139"/>
    </row>
    <row r="161" spans="1:47" customFormat="1" ht="13.2" x14ac:dyDescent="0.25">
      <c r="F161" s="139"/>
      <c r="G161" s="139"/>
      <c r="N161" s="139"/>
      <c r="O161" s="139"/>
      <c r="V161" s="139"/>
      <c r="W161" s="139"/>
      <c r="AD161" s="139"/>
      <c r="AE161" s="139"/>
      <c r="AL161" s="139"/>
      <c r="AM161" s="139"/>
      <c r="AT161" s="139"/>
      <c r="AU161" s="139"/>
    </row>
    <row r="162" spans="1:47" customFormat="1" ht="13.2" x14ac:dyDescent="0.25">
      <c r="F162" s="139"/>
      <c r="G162" s="139"/>
      <c r="N162" s="139"/>
      <c r="O162" s="139"/>
      <c r="V162" s="139"/>
      <c r="W162" s="139"/>
      <c r="AD162" s="139"/>
      <c r="AE162" s="139"/>
      <c r="AL162" s="139"/>
      <c r="AM162" s="139"/>
      <c r="AT162" s="139"/>
      <c r="AU162" s="139"/>
    </row>
    <row r="163" spans="1:47" customFormat="1" ht="13.2" x14ac:dyDescent="0.25">
      <c r="F163" s="139"/>
      <c r="G163" s="139"/>
      <c r="N163" s="139"/>
      <c r="O163" s="139"/>
      <c r="V163" s="139"/>
      <c r="W163" s="139"/>
      <c r="AD163" s="139"/>
      <c r="AE163" s="139"/>
      <c r="AL163" s="139"/>
      <c r="AM163" s="139"/>
      <c r="AT163" s="139"/>
      <c r="AU163" s="139"/>
    </row>
    <row r="164" spans="1:47" customFormat="1" ht="13.2" x14ac:dyDescent="0.25">
      <c r="F164" s="139"/>
      <c r="G164" s="139"/>
      <c r="N164" s="139"/>
      <c r="O164" s="139"/>
      <c r="V164" s="139"/>
      <c r="W164" s="139"/>
      <c r="AD164" s="139"/>
      <c r="AE164" s="139"/>
      <c r="AL164" s="139"/>
      <c r="AM164" s="139"/>
      <c r="AT164" s="139"/>
      <c r="AU164" s="139"/>
    </row>
    <row r="165" spans="1:47" customFormat="1" ht="13.2" x14ac:dyDescent="0.25">
      <c r="F165" s="139"/>
      <c r="G165" s="139"/>
      <c r="N165" s="139"/>
      <c r="O165" s="139"/>
      <c r="V165" s="139"/>
      <c r="W165" s="139"/>
      <c r="AD165" s="139"/>
      <c r="AE165" s="139"/>
      <c r="AL165" s="139"/>
      <c r="AM165" s="139"/>
      <c r="AT165" s="139"/>
      <c r="AU165" s="139"/>
    </row>
    <row r="166" spans="1:47" customFormat="1" ht="13.2" x14ac:dyDescent="0.25">
      <c r="F166" s="139"/>
      <c r="G166" s="139"/>
      <c r="N166" s="139"/>
      <c r="O166" s="139"/>
      <c r="V166" s="139"/>
      <c r="W166" s="139"/>
      <c r="AD166" s="139"/>
      <c r="AE166" s="139"/>
      <c r="AL166" s="139"/>
      <c r="AM166" s="139"/>
      <c r="AT166" s="139"/>
      <c r="AU166" s="139"/>
    </row>
    <row r="167" spans="1:47" customFormat="1" ht="13.2" x14ac:dyDescent="0.25">
      <c r="F167" s="139"/>
      <c r="G167" s="139"/>
      <c r="N167" s="139"/>
      <c r="O167" s="139"/>
      <c r="V167" s="139"/>
      <c r="W167" s="139"/>
      <c r="AD167" s="139"/>
      <c r="AE167" s="139"/>
      <c r="AL167" s="139"/>
      <c r="AM167" s="139"/>
      <c r="AT167" s="139"/>
      <c r="AU167" s="139"/>
    </row>
    <row r="168" spans="1:47" customFormat="1" ht="13.2" x14ac:dyDescent="0.25">
      <c r="F168" s="139"/>
      <c r="G168" s="139"/>
      <c r="N168" s="139"/>
      <c r="O168" s="139"/>
      <c r="V168" s="139"/>
      <c r="W168" s="139"/>
      <c r="AD168" s="139"/>
      <c r="AE168" s="139"/>
      <c r="AL168" s="139"/>
      <c r="AM168" s="139"/>
      <c r="AT168" s="139"/>
      <c r="AU168" s="139"/>
    </row>
    <row r="169" spans="1:47" customFormat="1" ht="13.2" x14ac:dyDescent="0.25">
      <c r="F169" s="139"/>
      <c r="G169" s="139"/>
      <c r="N169" s="139"/>
      <c r="O169" s="139"/>
      <c r="V169" s="139"/>
      <c r="W169" s="139"/>
      <c r="AD169" s="139"/>
      <c r="AE169" s="139"/>
      <c r="AL169" s="139"/>
      <c r="AM169" s="139"/>
      <c r="AT169" s="139"/>
      <c r="AU169" s="139"/>
    </row>
    <row r="170" spans="1:47" customFormat="1" ht="13.2" x14ac:dyDescent="0.25">
      <c r="F170" s="139"/>
      <c r="G170" s="139"/>
      <c r="N170" s="139"/>
      <c r="O170" s="139"/>
      <c r="V170" s="139"/>
      <c r="W170" s="139"/>
      <c r="AD170" s="139"/>
      <c r="AE170" s="139"/>
      <c r="AL170" s="139"/>
      <c r="AM170" s="139"/>
      <c r="AT170" s="139"/>
      <c r="AU170" s="139"/>
    </row>
    <row r="171" spans="1:47" customFormat="1" ht="13.2" x14ac:dyDescent="0.25">
      <c r="F171" s="139"/>
      <c r="G171" s="139"/>
      <c r="I171" s="1"/>
      <c r="J171" s="1"/>
      <c r="K171" s="1"/>
      <c r="L171" s="1"/>
      <c r="M171" s="1"/>
      <c r="N171" s="89"/>
      <c r="O171" s="89"/>
      <c r="Q171" s="1"/>
      <c r="R171" s="1"/>
      <c r="S171" s="1"/>
      <c r="T171" s="1"/>
      <c r="U171" s="1"/>
      <c r="V171" s="89"/>
      <c r="W171" s="89"/>
      <c r="Y171" s="1"/>
      <c r="Z171" s="1"/>
      <c r="AA171" s="1"/>
      <c r="AB171" s="1"/>
      <c r="AC171" s="1"/>
      <c r="AD171" s="89"/>
      <c r="AE171" s="89"/>
      <c r="AG171" s="1"/>
      <c r="AH171" s="1"/>
      <c r="AI171" s="1"/>
      <c r="AJ171" s="1"/>
      <c r="AK171" s="1"/>
      <c r="AL171" s="89"/>
      <c r="AM171" s="89"/>
      <c r="AO171" s="1"/>
      <c r="AP171" s="1"/>
      <c r="AQ171" s="1"/>
      <c r="AR171" s="1"/>
      <c r="AS171" s="1"/>
      <c r="AT171" s="89"/>
      <c r="AU171" s="89"/>
    </row>
    <row r="172" spans="1:47" customFormat="1" ht="13.2" x14ac:dyDescent="0.25">
      <c r="F172" s="139"/>
      <c r="G172" s="139"/>
      <c r="I172" s="1"/>
      <c r="J172" s="1"/>
      <c r="K172" s="1"/>
      <c r="L172" s="1"/>
      <c r="M172" s="1"/>
      <c r="N172" s="89"/>
      <c r="O172" s="89"/>
      <c r="Q172" s="1"/>
      <c r="R172" s="1"/>
      <c r="S172" s="1"/>
      <c r="T172" s="1"/>
      <c r="U172" s="1"/>
      <c r="V172" s="89"/>
      <c r="W172" s="89"/>
      <c r="Y172" s="1"/>
      <c r="Z172" s="1"/>
      <c r="AA172" s="1"/>
      <c r="AB172" s="1"/>
      <c r="AC172" s="1"/>
      <c r="AD172" s="89"/>
      <c r="AE172" s="89"/>
      <c r="AG172" s="1"/>
      <c r="AH172" s="1"/>
      <c r="AI172" s="1"/>
      <c r="AJ172" s="1"/>
      <c r="AK172" s="1"/>
      <c r="AL172" s="89"/>
      <c r="AM172" s="89"/>
      <c r="AO172" s="1"/>
      <c r="AP172" s="1"/>
      <c r="AQ172" s="1"/>
      <c r="AR172" s="1"/>
      <c r="AS172" s="1"/>
      <c r="AT172" s="89"/>
      <c r="AU172" s="89"/>
    </row>
    <row r="173" spans="1:47" ht="13.2" x14ac:dyDescent="0.25">
      <c r="A173"/>
      <c r="B173"/>
      <c r="C173"/>
      <c r="D173"/>
      <c r="E173"/>
      <c r="F173" s="139"/>
      <c r="G173" s="139"/>
      <c r="H173"/>
      <c r="O173" s="89"/>
      <c r="P173" s="48"/>
      <c r="W173" s="89"/>
      <c r="X173" s="48"/>
      <c r="AE173" s="89"/>
      <c r="AF173" s="48"/>
      <c r="AM173" s="89"/>
      <c r="AN173" s="48"/>
      <c r="AU173" s="89"/>
    </row>
    <row r="174" spans="1:47" ht="13.2" x14ac:dyDescent="0.25">
      <c r="A174"/>
      <c r="B174"/>
      <c r="C174"/>
      <c r="D174"/>
      <c r="E174"/>
      <c r="F174" s="139"/>
      <c r="G174" s="139"/>
      <c r="H174"/>
      <c r="O174" s="89"/>
      <c r="P174" s="48"/>
      <c r="W174" s="89"/>
      <c r="X174" s="48"/>
      <c r="AE174" s="89"/>
      <c r="AF174" s="48"/>
      <c r="AM174" s="89"/>
      <c r="AN174" s="48"/>
      <c r="AU174" s="89"/>
    </row>
    <row r="175" spans="1:47" ht="13.2" x14ac:dyDescent="0.25">
      <c r="A175"/>
      <c r="B175"/>
      <c r="C175"/>
      <c r="D175"/>
      <c r="E175"/>
      <c r="F175" s="139"/>
      <c r="G175" s="139"/>
      <c r="H175"/>
      <c r="O175" s="89"/>
      <c r="P175" s="48"/>
      <c r="W175" s="89"/>
      <c r="X175" s="48"/>
      <c r="AE175" s="89"/>
      <c r="AF175" s="48"/>
      <c r="AM175" s="89"/>
      <c r="AN175" s="48"/>
      <c r="AU175" s="89"/>
    </row>
    <row r="176" spans="1:47" ht="13.2" x14ac:dyDescent="0.25">
      <c r="A176"/>
      <c r="B176"/>
      <c r="C176"/>
      <c r="D176"/>
      <c r="E176"/>
      <c r="F176" s="139"/>
      <c r="G176" s="139"/>
      <c r="H176"/>
      <c r="O176" s="89"/>
      <c r="P176" s="48"/>
      <c r="W176" s="89"/>
      <c r="X176" s="48"/>
      <c r="AE176" s="89"/>
      <c r="AF176" s="48"/>
      <c r="AM176" s="89"/>
      <c r="AN176" s="48"/>
      <c r="AU176" s="89"/>
    </row>
    <row r="177" spans="1:47" ht="13.2" x14ac:dyDescent="0.25">
      <c r="A177"/>
      <c r="B177"/>
      <c r="C177"/>
      <c r="D177"/>
      <c r="E177"/>
      <c r="F177" s="139"/>
      <c r="G177" s="139"/>
      <c r="H177"/>
      <c r="O177" s="89"/>
      <c r="P177" s="48"/>
      <c r="W177" s="89"/>
      <c r="X177" s="48"/>
      <c r="AE177" s="89"/>
      <c r="AF177" s="48"/>
      <c r="AM177" s="89"/>
      <c r="AN177" s="48"/>
      <c r="AU177" s="89"/>
    </row>
    <row r="178" spans="1:47" ht="13.2" x14ac:dyDescent="0.25">
      <c r="A178"/>
      <c r="B178"/>
      <c r="C178"/>
      <c r="D178"/>
      <c r="E178"/>
      <c r="F178" s="139"/>
      <c r="G178" s="139"/>
      <c r="H178"/>
      <c r="O178" s="89"/>
      <c r="P178" s="48"/>
      <c r="W178" s="89"/>
      <c r="X178" s="48"/>
      <c r="AE178" s="89"/>
      <c r="AF178" s="48"/>
      <c r="AM178" s="89"/>
      <c r="AN178" s="48"/>
      <c r="AU178" s="89"/>
    </row>
    <row r="179" spans="1:47" ht="13.2" x14ac:dyDescent="0.25">
      <c r="A179"/>
      <c r="B179"/>
      <c r="C179"/>
      <c r="D179"/>
      <c r="E179"/>
      <c r="F179" s="139"/>
      <c r="G179" s="139"/>
      <c r="H179"/>
      <c r="O179" s="89"/>
      <c r="P179" s="48"/>
      <c r="W179" s="89"/>
      <c r="X179" s="48"/>
      <c r="AE179" s="89"/>
      <c r="AF179" s="48"/>
      <c r="AM179" s="89"/>
      <c r="AN179" s="48"/>
      <c r="AU179" s="89"/>
    </row>
    <row r="180" spans="1:47" ht="13.2" x14ac:dyDescent="0.25">
      <c r="A180"/>
      <c r="B180"/>
      <c r="C180"/>
      <c r="D180"/>
      <c r="E180"/>
      <c r="F180" s="139"/>
      <c r="G180" s="139"/>
      <c r="H180"/>
      <c r="O180" s="89"/>
      <c r="P180" s="48"/>
      <c r="W180" s="89"/>
      <c r="X180" s="48"/>
      <c r="AE180" s="89"/>
      <c r="AF180" s="48"/>
      <c r="AM180" s="89"/>
      <c r="AN180" s="48"/>
      <c r="AU180" s="89"/>
    </row>
    <row r="181" spans="1:47" ht="13.2" x14ac:dyDescent="0.25">
      <c r="A181"/>
      <c r="B181"/>
      <c r="C181"/>
      <c r="D181"/>
      <c r="E181"/>
      <c r="F181" s="139"/>
      <c r="G181" s="139"/>
      <c r="H181"/>
      <c r="O181" s="89"/>
      <c r="P181" s="48"/>
      <c r="W181" s="89"/>
      <c r="X181" s="48"/>
      <c r="AE181" s="89"/>
      <c r="AF181" s="48"/>
      <c r="AM181" s="89"/>
      <c r="AN181" s="48"/>
      <c r="AU181" s="89"/>
    </row>
    <row r="182" spans="1:47" ht="13.2" x14ac:dyDescent="0.25">
      <c r="A182"/>
      <c r="B182"/>
      <c r="C182"/>
      <c r="D182"/>
      <c r="E182"/>
      <c r="F182" s="139"/>
      <c r="G182" s="139"/>
      <c r="H182"/>
      <c r="O182" s="89"/>
      <c r="P182" s="48"/>
      <c r="W182" s="89"/>
      <c r="X182" s="48"/>
      <c r="AE182" s="89"/>
      <c r="AF182" s="48"/>
      <c r="AM182" s="89"/>
      <c r="AN182" s="48"/>
      <c r="AU182" s="89"/>
    </row>
    <row r="183" spans="1:47" ht="13.2" x14ac:dyDescent="0.25">
      <c r="A183"/>
      <c r="B183"/>
      <c r="C183"/>
      <c r="D183"/>
      <c r="E183"/>
      <c r="F183" s="139"/>
      <c r="G183" s="139"/>
      <c r="H183"/>
      <c r="O183" s="89"/>
      <c r="P183" s="48"/>
      <c r="W183" s="89"/>
      <c r="X183" s="48"/>
      <c r="AE183" s="89"/>
      <c r="AF183" s="48"/>
      <c r="AM183" s="89"/>
      <c r="AN183" s="48"/>
      <c r="AU183" s="89"/>
    </row>
    <row r="184" spans="1:47" ht="13.2" x14ac:dyDescent="0.25">
      <c r="A184"/>
      <c r="B184"/>
      <c r="C184"/>
      <c r="D184"/>
      <c r="E184"/>
      <c r="F184" s="139"/>
      <c r="G184" s="139"/>
      <c r="H184"/>
      <c r="O184" s="89"/>
      <c r="P184" s="48"/>
      <c r="W184" s="89"/>
      <c r="X184" s="48"/>
      <c r="AE184" s="89"/>
      <c r="AF184" s="48"/>
      <c r="AM184" s="89"/>
      <c r="AN184" s="48"/>
      <c r="AU184" s="89"/>
    </row>
    <row r="185" spans="1:47" ht="13.2" x14ac:dyDescent="0.25">
      <c r="A185"/>
      <c r="B185"/>
      <c r="C185"/>
      <c r="D185"/>
      <c r="E185"/>
      <c r="F185" s="139"/>
      <c r="G185" s="139"/>
      <c r="H185"/>
      <c r="O185" s="89"/>
      <c r="P185" s="48"/>
      <c r="W185" s="89"/>
      <c r="X185" s="48"/>
      <c r="AE185" s="89"/>
      <c r="AF185" s="48"/>
      <c r="AM185" s="89"/>
      <c r="AN185" s="48"/>
      <c r="AU185" s="89"/>
    </row>
    <row r="186" spans="1:47" ht="13.2" x14ac:dyDescent="0.25">
      <c r="A186"/>
      <c r="B186"/>
      <c r="C186"/>
      <c r="D186"/>
      <c r="E186"/>
      <c r="F186" s="139"/>
      <c r="G186" s="139"/>
      <c r="H186"/>
      <c r="O186" s="89"/>
      <c r="P186" s="48"/>
      <c r="W186" s="89"/>
      <c r="X186" s="48"/>
      <c r="AE186" s="89"/>
      <c r="AF186" s="48"/>
      <c r="AM186" s="89"/>
      <c r="AN186" s="48"/>
      <c r="AU186" s="89"/>
    </row>
    <row r="187" spans="1:47" ht="13.2" x14ac:dyDescent="0.25">
      <c r="A187"/>
      <c r="B187"/>
      <c r="C187"/>
      <c r="D187"/>
      <c r="E187"/>
      <c r="F187" s="139"/>
      <c r="G187" s="139"/>
      <c r="H187"/>
      <c r="O187" s="89"/>
      <c r="P187" s="48"/>
      <c r="W187" s="89"/>
      <c r="X187" s="48"/>
      <c r="AE187" s="89"/>
      <c r="AF187" s="48"/>
      <c r="AM187" s="89"/>
      <c r="AN187" s="48"/>
      <c r="AU187" s="89"/>
    </row>
    <row r="188" spans="1:47" ht="13.2" x14ac:dyDescent="0.25">
      <c r="A188"/>
      <c r="B188"/>
      <c r="C188"/>
      <c r="D188"/>
      <c r="E188"/>
      <c r="F188" s="139"/>
      <c r="G188" s="139"/>
      <c r="H188"/>
      <c r="O188" s="89"/>
      <c r="P188" s="48"/>
      <c r="W188" s="89"/>
      <c r="X188" s="48"/>
      <c r="AE188" s="89"/>
      <c r="AF188" s="48"/>
      <c r="AM188" s="89"/>
      <c r="AN188" s="48"/>
      <c r="AU188" s="89"/>
    </row>
    <row r="189" spans="1:47" ht="13.2" x14ac:dyDescent="0.25">
      <c r="A189"/>
      <c r="B189"/>
      <c r="C189"/>
      <c r="D189"/>
      <c r="E189"/>
      <c r="F189" s="139"/>
      <c r="G189" s="139"/>
      <c r="H189"/>
      <c r="O189" s="89"/>
      <c r="P189" s="48"/>
      <c r="W189" s="89"/>
      <c r="X189" s="48"/>
      <c r="AE189" s="89"/>
      <c r="AF189" s="48"/>
      <c r="AM189" s="89"/>
      <c r="AN189" s="48"/>
      <c r="AU189" s="89"/>
    </row>
    <row r="190" spans="1:47" ht="13.2" x14ac:dyDescent="0.25">
      <c r="A190"/>
      <c r="B190"/>
      <c r="C190"/>
      <c r="D190"/>
      <c r="E190"/>
      <c r="F190" s="139"/>
      <c r="G190" s="139"/>
      <c r="H190"/>
      <c r="O190" s="89"/>
      <c r="P190" s="48"/>
      <c r="W190" s="89"/>
      <c r="X190" s="48"/>
      <c r="AE190" s="89"/>
      <c r="AF190" s="48"/>
      <c r="AM190" s="89"/>
      <c r="AN190" s="48"/>
      <c r="AU190" s="89"/>
    </row>
    <row r="191" spans="1:47" ht="13.2" x14ac:dyDescent="0.25">
      <c r="A191"/>
      <c r="B191"/>
      <c r="C191"/>
      <c r="D191"/>
      <c r="E191"/>
      <c r="F191" s="139"/>
      <c r="G191" s="139"/>
      <c r="H191"/>
      <c r="O191" s="89"/>
      <c r="P191" s="48"/>
      <c r="W191" s="89"/>
      <c r="X191" s="48"/>
      <c r="AE191" s="89"/>
      <c r="AF191" s="48"/>
      <c r="AM191" s="89"/>
      <c r="AN191" s="48"/>
      <c r="AU191" s="89"/>
    </row>
    <row r="192" spans="1:47" ht="13.2" x14ac:dyDescent="0.25">
      <c r="A192"/>
      <c r="B192"/>
      <c r="C192"/>
      <c r="D192"/>
      <c r="E192"/>
      <c r="F192" s="139"/>
      <c r="G192" s="139"/>
      <c r="H192"/>
      <c r="O192" s="89"/>
      <c r="P192" s="48"/>
      <c r="W192" s="89"/>
      <c r="X192" s="48"/>
      <c r="AE192" s="89"/>
      <c r="AF192" s="48"/>
      <c r="AM192" s="89"/>
      <c r="AN192" s="48"/>
      <c r="AU192" s="89"/>
    </row>
    <row r="193" spans="1:47" ht="13.2" x14ac:dyDescent="0.25">
      <c r="A193"/>
      <c r="B193"/>
      <c r="C193"/>
      <c r="D193"/>
      <c r="E193"/>
      <c r="F193" s="139"/>
      <c r="G193" s="139"/>
      <c r="H193"/>
      <c r="O193" s="89"/>
      <c r="P193" s="48"/>
      <c r="W193" s="89"/>
      <c r="X193" s="48"/>
      <c r="AE193" s="89"/>
      <c r="AF193" s="48"/>
      <c r="AM193" s="89"/>
      <c r="AN193" s="48"/>
      <c r="AU193" s="89"/>
    </row>
    <row r="194" spans="1:47" ht="13.2" x14ac:dyDescent="0.25">
      <c r="A194"/>
      <c r="B194"/>
      <c r="C194"/>
      <c r="D194"/>
      <c r="E194"/>
      <c r="F194" s="139"/>
      <c r="G194" s="139"/>
      <c r="H194"/>
      <c r="O194" s="89"/>
      <c r="P194" s="48"/>
      <c r="W194" s="89"/>
      <c r="X194" s="48"/>
      <c r="AE194" s="89"/>
      <c r="AF194" s="48"/>
      <c r="AM194" s="89"/>
      <c r="AN194" s="48"/>
      <c r="AU194" s="89"/>
    </row>
    <row r="195" spans="1:47" ht="13.2" x14ac:dyDescent="0.25">
      <c r="A195"/>
      <c r="B195"/>
      <c r="C195"/>
      <c r="D195"/>
      <c r="E195"/>
      <c r="F195" s="139"/>
      <c r="G195" s="139"/>
      <c r="H195"/>
      <c r="O195" s="89"/>
      <c r="P195" s="48"/>
      <c r="W195" s="89"/>
      <c r="X195" s="48"/>
      <c r="AE195" s="89"/>
      <c r="AF195" s="48"/>
      <c r="AM195" s="89"/>
      <c r="AN195" s="48"/>
      <c r="AU195" s="89"/>
    </row>
    <row r="196" spans="1:47" ht="13.2" x14ac:dyDescent="0.25">
      <c r="A196"/>
      <c r="B196"/>
      <c r="C196"/>
      <c r="D196"/>
      <c r="E196"/>
      <c r="F196" s="139"/>
      <c r="G196" s="139"/>
      <c r="H196"/>
      <c r="O196" s="89"/>
      <c r="P196" s="48"/>
      <c r="W196" s="89"/>
      <c r="X196" s="48"/>
      <c r="AE196" s="89"/>
      <c r="AF196" s="48"/>
      <c r="AM196" s="89"/>
      <c r="AN196" s="48"/>
      <c r="AU196" s="89"/>
    </row>
    <row r="197" spans="1:47" ht="13.2" x14ac:dyDescent="0.25">
      <c r="A197"/>
      <c r="B197"/>
      <c r="C197"/>
      <c r="D197"/>
      <c r="E197"/>
      <c r="F197" s="139"/>
      <c r="G197" s="139"/>
      <c r="H197"/>
      <c r="O197" s="89"/>
      <c r="P197" s="48"/>
      <c r="W197" s="89"/>
      <c r="X197" s="48"/>
      <c r="AE197" s="89"/>
      <c r="AF197" s="48"/>
      <c r="AM197" s="89"/>
      <c r="AN197" s="48"/>
      <c r="AU197" s="89"/>
    </row>
    <row r="198" spans="1:47" ht="13.2" x14ac:dyDescent="0.25">
      <c r="G198" s="89"/>
      <c r="H198"/>
      <c r="O198" s="89"/>
      <c r="P198" s="48"/>
      <c r="W198" s="89"/>
      <c r="X198" s="48"/>
      <c r="AE198" s="89"/>
      <c r="AF198" s="48"/>
      <c r="AM198" s="89"/>
      <c r="AN198" s="48"/>
      <c r="AU198" s="89"/>
    </row>
    <row r="199" spans="1:47" ht="13.2" x14ac:dyDescent="0.25">
      <c r="G199" s="89"/>
      <c r="H199"/>
      <c r="O199" s="89"/>
      <c r="P199" s="48"/>
      <c r="W199" s="89"/>
      <c r="X199" s="48"/>
      <c r="AE199" s="89"/>
      <c r="AF199" s="48"/>
      <c r="AM199" s="89"/>
      <c r="AN199" s="48"/>
      <c r="AU199" s="89"/>
    </row>
    <row r="200" spans="1:47" x14ac:dyDescent="0.25">
      <c r="G200" s="89"/>
      <c r="H200" s="48"/>
      <c r="O200" s="89"/>
      <c r="P200" s="48"/>
      <c r="W200" s="89"/>
      <c r="X200" s="48"/>
      <c r="AE200" s="89"/>
      <c r="AF200" s="48"/>
      <c r="AM200" s="89"/>
      <c r="AN200" s="48"/>
      <c r="AU200" s="89"/>
    </row>
    <row r="201" spans="1:47" x14ac:dyDescent="0.25">
      <c r="G201" s="89"/>
      <c r="H201" s="48"/>
      <c r="O201" s="89"/>
      <c r="P201" s="48"/>
      <c r="W201" s="89"/>
      <c r="X201" s="48"/>
      <c r="AE201" s="89"/>
      <c r="AF201" s="48"/>
      <c r="AM201" s="89"/>
      <c r="AN201" s="48"/>
      <c r="AU201" s="89"/>
    </row>
    <row r="202" spans="1:47" x14ac:dyDescent="0.25">
      <c r="G202" s="89"/>
      <c r="H202" s="48"/>
      <c r="O202" s="89"/>
      <c r="P202" s="48"/>
      <c r="W202" s="89"/>
      <c r="X202" s="48"/>
      <c r="AE202" s="89"/>
      <c r="AF202" s="48"/>
      <c r="AM202" s="89"/>
      <c r="AN202" s="48"/>
      <c r="AU202" s="89"/>
    </row>
    <row r="203" spans="1:47" x14ac:dyDescent="0.25">
      <c r="G203" s="89"/>
      <c r="H203" s="48"/>
      <c r="O203" s="89"/>
      <c r="P203" s="48"/>
      <c r="W203" s="89"/>
      <c r="X203" s="48"/>
      <c r="AE203" s="89"/>
      <c r="AF203" s="48"/>
      <c r="AM203" s="89"/>
      <c r="AN203" s="48"/>
      <c r="AU203" s="89"/>
    </row>
    <row r="204" spans="1:47" x14ac:dyDescent="0.25">
      <c r="G204" s="89"/>
      <c r="H204" s="48"/>
      <c r="O204" s="89"/>
      <c r="P204" s="48"/>
      <c r="W204" s="89"/>
      <c r="X204" s="48"/>
      <c r="AE204" s="89"/>
      <c r="AF204" s="48"/>
      <c r="AM204" s="89"/>
      <c r="AN204" s="48"/>
      <c r="AU204" s="89"/>
    </row>
    <row r="205" spans="1:47" x14ac:dyDescent="0.25">
      <c r="G205" s="89"/>
      <c r="H205" s="48"/>
      <c r="O205" s="89"/>
      <c r="P205" s="48"/>
      <c r="W205" s="89"/>
      <c r="X205" s="48"/>
      <c r="AE205" s="89"/>
      <c r="AF205" s="48"/>
      <c r="AM205" s="89"/>
      <c r="AN205" s="48"/>
      <c r="AU205" s="89"/>
    </row>
    <row r="206" spans="1:47" x14ac:dyDescent="0.25">
      <c r="G206" s="89"/>
      <c r="H206" s="48"/>
      <c r="O206" s="89"/>
      <c r="P206" s="48"/>
      <c r="W206" s="89"/>
      <c r="X206" s="48"/>
      <c r="AE206" s="89"/>
      <c r="AF206" s="48"/>
      <c r="AM206" s="89"/>
      <c r="AN206" s="48"/>
      <c r="AU206" s="89"/>
    </row>
    <row r="207" spans="1:47" x14ac:dyDescent="0.25">
      <c r="G207" s="89"/>
      <c r="H207" s="48"/>
      <c r="O207" s="89"/>
      <c r="P207" s="48"/>
      <c r="W207" s="89"/>
      <c r="X207" s="48"/>
      <c r="AE207" s="89"/>
      <c r="AF207" s="48"/>
      <c r="AM207" s="89"/>
      <c r="AN207" s="48"/>
      <c r="AU207" s="89"/>
    </row>
    <row r="208" spans="1:47" x14ac:dyDescent="0.25">
      <c r="G208" s="89"/>
      <c r="H208" s="48"/>
      <c r="O208" s="89"/>
      <c r="P208" s="48"/>
      <c r="W208" s="89"/>
      <c r="X208" s="48"/>
      <c r="AE208" s="89"/>
      <c r="AF208" s="48"/>
      <c r="AM208" s="89"/>
      <c r="AN208" s="48"/>
      <c r="AU208" s="89"/>
    </row>
    <row r="209" spans="7:47" x14ac:dyDescent="0.25">
      <c r="G209" s="89"/>
      <c r="H209" s="48"/>
      <c r="O209" s="89"/>
      <c r="P209" s="48"/>
      <c r="W209" s="89"/>
      <c r="X209" s="48"/>
      <c r="AE209" s="89"/>
      <c r="AF209" s="48"/>
      <c r="AM209" s="89"/>
      <c r="AN209" s="48"/>
      <c r="AU209" s="89"/>
    </row>
    <row r="210" spans="7:47" x14ac:dyDescent="0.25">
      <c r="G210" s="89"/>
      <c r="H210" s="48"/>
      <c r="O210" s="89"/>
      <c r="P210" s="48"/>
      <c r="W210" s="89"/>
      <c r="X210" s="48"/>
      <c r="AE210" s="89"/>
      <c r="AF210" s="48"/>
      <c r="AM210" s="89"/>
      <c r="AN210" s="48"/>
      <c r="AU210" s="89"/>
    </row>
    <row r="211" spans="7:47" x14ac:dyDescent="0.25">
      <c r="G211" s="89"/>
      <c r="H211" s="48"/>
      <c r="O211" s="89"/>
      <c r="P211" s="48"/>
      <c r="W211" s="89"/>
      <c r="X211" s="48"/>
      <c r="AE211" s="89"/>
      <c r="AF211" s="48"/>
      <c r="AM211" s="89"/>
      <c r="AN211" s="48"/>
      <c r="AU211" s="89"/>
    </row>
    <row r="212" spans="7:47" x14ac:dyDescent="0.25">
      <c r="G212" s="89"/>
      <c r="H212" s="48"/>
      <c r="O212" s="89"/>
      <c r="P212" s="48"/>
      <c r="W212" s="89"/>
      <c r="X212" s="48"/>
      <c r="AE212" s="89"/>
      <c r="AF212" s="48"/>
      <c r="AM212" s="89"/>
      <c r="AN212" s="48"/>
      <c r="AU212" s="89"/>
    </row>
    <row r="213" spans="7:47" x14ac:dyDescent="0.25">
      <c r="G213" s="89"/>
      <c r="H213" s="48"/>
      <c r="O213" s="89"/>
      <c r="P213" s="48"/>
      <c r="W213" s="89"/>
      <c r="X213" s="48"/>
      <c r="AE213" s="89"/>
      <c r="AF213" s="48"/>
      <c r="AM213" s="89"/>
      <c r="AN213" s="48"/>
      <c r="AU213" s="89"/>
    </row>
    <row r="214" spans="7:47" x14ac:dyDescent="0.25">
      <c r="G214" s="89"/>
      <c r="H214" s="48"/>
      <c r="O214" s="89"/>
      <c r="P214" s="48"/>
      <c r="W214" s="89"/>
      <c r="X214" s="48"/>
      <c r="AE214" s="89"/>
      <c r="AF214" s="48"/>
      <c r="AM214" s="89"/>
      <c r="AN214" s="48"/>
      <c r="AU214" s="89"/>
    </row>
    <row r="215" spans="7:47" x14ac:dyDescent="0.25">
      <c r="G215" s="89"/>
      <c r="H215" s="48"/>
      <c r="O215" s="89"/>
      <c r="P215" s="48"/>
      <c r="W215" s="89"/>
      <c r="X215" s="48"/>
      <c r="AE215" s="89"/>
      <c r="AF215" s="48"/>
      <c r="AM215" s="89"/>
      <c r="AN215" s="48"/>
      <c r="AU215" s="89"/>
    </row>
    <row r="216" spans="7:47" x14ac:dyDescent="0.25">
      <c r="G216" s="89"/>
      <c r="H216" s="48"/>
      <c r="O216" s="89"/>
      <c r="P216" s="48"/>
      <c r="W216" s="89"/>
      <c r="X216" s="48"/>
      <c r="AE216" s="89"/>
      <c r="AF216" s="48"/>
      <c r="AM216" s="89"/>
      <c r="AN216" s="48"/>
      <c r="AU216" s="89"/>
    </row>
    <row r="217" spans="7:47" x14ac:dyDescent="0.25">
      <c r="G217" s="89"/>
      <c r="H217" s="48"/>
      <c r="O217" s="89"/>
      <c r="P217" s="48"/>
      <c r="W217" s="89"/>
      <c r="X217" s="48"/>
      <c r="AE217" s="89"/>
      <c r="AF217" s="48"/>
      <c r="AM217" s="89"/>
      <c r="AN217" s="48"/>
      <c r="AU217" s="89"/>
    </row>
    <row r="218" spans="7:47" x14ac:dyDescent="0.25">
      <c r="G218" s="89"/>
      <c r="H218" s="48"/>
      <c r="O218" s="89"/>
      <c r="P218" s="48"/>
      <c r="W218" s="89"/>
      <c r="X218" s="48"/>
      <c r="AE218" s="89"/>
      <c r="AF218" s="48"/>
      <c r="AM218" s="89"/>
      <c r="AN218" s="48"/>
      <c r="AU218" s="89"/>
    </row>
    <row r="219" spans="7:47" x14ac:dyDescent="0.25">
      <c r="G219" s="89"/>
      <c r="H219" s="48"/>
      <c r="O219" s="89"/>
      <c r="P219" s="48"/>
      <c r="W219" s="89"/>
      <c r="X219" s="48"/>
      <c r="AE219" s="89"/>
      <c r="AF219" s="48"/>
      <c r="AM219" s="89"/>
      <c r="AN219" s="48"/>
      <c r="AU219" s="89"/>
    </row>
    <row r="220" spans="7:47" x14ac:dyDescent="0.25">
      <c r="G220" s="89"/>
      <c r="H220" s="48"/>
      <c r="O220" s="89"/>
      <c r="P220" s="48"/>
      <c r="W220" s="89"/>
      <c r="X220" s="48"/>
      <c r="AE220" s="89"/>
      <c r="AF220" s="48"/>
      <c r="AM220" s="89"/>
      <c r="AN220" s="48"/>
      <c r="AU220" s="89"/>
    </row>
    <row r="221" spans="7:47" x14ac:dyDescent="0.25">
      <c r="H221" s="48"/>
      <c r="P221" s="48"/>
      <c r="X221" s="48"/>
      <c r="AF221" s="48"/>
      <c r="AN221" s="48"/>
    </row>
    <row r="222" spans="7:47" x14ac:dyDescent="0.25">
      <c r="H222" s="48"/>
      <c r="P222" s="48"/>
      <c r="X222" s="48"/>
      <c r="AF222" s="48"/>
      <c r="AN222" s="48"/>
    </row>
  </sheetData>
  <phoneticPr fontId="72" type="noConversion"/>
  <printOptions horizontalCentered="1" verticalCentered="1"/>
  <pageMargins left="0.39370078740157483" right="0.39370078740157483" top="0.78740157480314965" bottom="0.78740157480314965" header="0.51181102362204722" footer="0.31496062992125984"/>
  <pageSetup paperSize="9" orientation="portrait" horizontalDpi="300" verticalDpi="300" r:id="rId1"/>
  <headerFooter alignWithMargins="0">
    <oddFooter>&amp;L&amp;"Arial,Gras italique"&amp;8INDOOR &amp;D&amp;C&amp;"Arial,Gras italique"EMSAM Maromme&amp;R&amp;"Arial,Gras italique"&amp;8&amp;P / &amp;N</oddFooter>
  </headerFooter>
  <colBreaks count="5" manualBreakCount="5">
    <brk id="7" max="1048575" man="1"/>
    <brk id="15" max="1048575" man="1"/>
    <brk id="23" max="1048575" man="1"/>
    <brk id="3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21</vt:i4>
      </vt:variant>
    </vt:vector>
  </HeadingPairs>
  <TitlesOfParts>
    <vt:vector size="35" baseType="lpstr">
      <vt:lpstr>PG</vt:lpstr>
      <vt:lpstr>BG</vt:lpstr>
      <vt:lpstr>BF</vt:lpstr>
      <vt:lpstr>PF.</vt:lpstr>
      <vt:lpstr>EG</vt:lpstr>
      <vt:lpstr>EF</vt:lpstr>
      <vt:lpstr>25mH</vt:lpstr>
      <vt:lpstr>25m</vt:lpstr>
      <vt:lpstr>Multi</vt:lpstr>
      <vt:lpstr>Lancer</vt:lpstr>
      <vt:lpstr>Relais</vt:lpstr>
      <vt:lpstr>TABLE COTATION</vt:lpstr>
      <vt:lpstr>CLUBS</vt:lpstr>
      <vt:lpstr>Licence</vt:lpstr>
      <vt:lpstr>'25m'!Impression_des_titres</vt:lpstr>
      <vt:lpstr>'25mH'!Impression_des_titres</vt:lpstr>
      <vt:lpstr>BF!Impression_des_titres</vt:lpstr>
      <vt:lpstr>BG!Impression_des_titres</vt:lpstr>
      <vt:lpstr>EF!Impression_des_titres</vt:lpstr>
      <vt:lpstr>EG!Impression_des_titres</vt:lpstr>
      <vt:lpstr>Lancer!Impression_des_titres</vt:lpstr>
      <vt:lpstr>Multi!Impression_des_titres</vt:lpstr>
      <vt:lpstr>PF.!Impression_des_titres</vt:lpstr>
      <vt:lpstr>PG!Impression_des_titres</vt:lpstr>
      <vt:lpstr>'25m'!Zone_d_impression</vt:lpstr>
      <vt:lpstr>'25mH'!Zone_d_impression</vt:lpstr>
      <vt:lpstr>BF!Zone_d_impression</vt:lpstr>
      <vt:lpstr>BG!Zone_d_impression</vt:lpstr>
      <vt:lpstr>EF!Zone_d_impression</vt:lpstr>
      <vt:lpstr>EG!Zone_d_impression</vt:lpstr>
      <vt:lpstr>Lancer!Zone_d_impression</vt:lpstr>
      <vt:lpstr>Multi!Zone_d_impression</vt:lpstr>
      <vt:lpstr>PF.!Zone_d_impression</vt:lpstr>
      <vt:lpstr>PG!Zone_d_impression</vt:lpstr>
      <vt:lpstr>'TABLE COTATION'!Zone_d_impression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Malhiac</dc:creator>
  <cp:lastModifiedBy>EAPE - Raphaël Gerardin</cp:lastModifiedBy>
  <cp:lastPrinted>2025-12-05T13:40:07Z</cp:lastPrinted>
  <dcterms:created xsi:type="dcterms:W3CDTF">2005-10-17T10:47:43Z</dcterms:created>
  <dcterms:modified xsi:type="dcterms:W3CDTF">2026-04-07T07:05:36Z</dcterms:modified>
</cp:coreProperties>
</file>